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925" tabRatio="728" activeTab="0"/>
  </bookViews>
  <sheets>
    <sheet name="P.114.115" sheetId="1" r:id="rId1"/>
    <sheet name="P.116.117" sheetId="2" r:id="rId2"/>
    <sheet name="P.118.119" sheetId="3" r:id="rId3"/>
    <sheet name="P.120.121" sheetId="4" r:id="rId4"/>
    <sheet name="P.122.123" sheetId="5" r:id="rId5"/>
  </sheets>
  <definedNames>
    <definedName name="_xlnm.Print_Area" localSheetId="0">'P.114.115'!$A$1:$M$33</definedName>
    <definedName name="_xlnm.Print_Area" localSheetId="1">'P.116.117'!$A$1:$M$25</definedName>
    <definedName name="_xlnm.Print_Area" localSheetId="2">'P.118.119'!$A$1:$Y$41</definedName>
    <definedName name="_xlnm.Print_Area" localSheetId="3">'P.120.121'!$A$1:$M$37</definedName>
    <definedName name="_xlnm.Print_Area" localSheetId="4">'P.122.123'!$A$1:$H$33</definedName>
  </definedNames>
  <calcPr fullCalcOnLoad="1"/>
</workbook>
</file>

<file path=xl/sharedStrings.xml><?xml version="1.0" encoding="utf-8"?>
<sst xmlns="http://schemas.openxmlformats.org/spreadsheetml/2006/main" count="357" uniqueCount="156">
  <si>
    <t>決　算　額</t>
  </si>
  <si>
    <t>構成比</t>
  </si>
  <si>
    <t>総　　　　　　　　　額</t>
  </si>
  <si>
    <t>株式等譲渡所得割交付金</t>
  </si>
  <si>
    <t>地方消費税交付金</t>
  </si>
  <si>
    <t>自動車取得税交付金</t>
  </si>
  <si>
    <t>交通安全対策特別交付金</t>
  </si>
  <si>
    <t>分担金・負担金</t>
  </si>
  <si>
    <t>投資・出資金・貸付金</t>
  </si>
  <si>
    <t>前年度繰上充用金</t>
  </si>
  <si>
    <t>普通建設事業費</t>
  </si>
  <si>
    <t>失業対策事業費</t>
  </si>
  <si>
    <t>普　　　通
交　付　税</t>
  </si>
  <si>
    <t>財政力指数
（B）
（A）</t>
  </si>
  <si>
    <t>普　通　会　計　の　決　算</t>
  </si>
  <si>
    <t>1世帯当たり</t>
  </si>
  <si>
    <t>1人当たり</t>
  </si>
  <si>
    <t>市町村たばこ税</t>
  </si>
  <si>
    <t>特別土地保有税</t>
  </si>
  <si>
    <t>その他の行政機関</t>
  </si>
  <si>
    <t>その他の施設</t>
  </si>
  <si>
    <t>－</t>
  </si>
  <si>
    <t>総額</t>
  </si>
  <si>
    <t>地方税</t>
  </si>
  <si>
    <t>地方譲与税</t>
  </si>
  <si>
    <t>利子割交付金</t>
  </si>
  <si>
    <t>配当割交付金</t>
  </si>
  <si>
    <t>普通</t>
  </si>
  <si>
    <t>特別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</si>
  <si>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</si>
  <si>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</si>
  <si>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</si>
  <si>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</si>
  <si>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</si>
  <si>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</si>
  <si>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</si>
  <si>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</si>
  <si>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</si>
  <si>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</si>
  <si>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12　財　　　政</t>
  </si>
  <si>
    <t>補助費等</t>
  </si>
  <si>
    <t>繰出金</t>
  </si>
  <si>
    <t>人件費</t>
  </si>
  <si>
    <t>うち職員給</t>
  </si>
  <si>
    <t>扶助費</t>
  </si>
  <si>
    <t>公債費</t>
  </si>
  <si>
    <t>物件費</t>
  </si>
  <si>
    <t>維持補修費</t>
  </si>
  <si>
    <t>積立金</t>
  </si>
  <si>
    <t>うち補助</t>
  </si>
  <si>
    <t>うち単独</t>
  </si>
  <si>
    <t>災害復旧事業費</t>
  </si>
  <si>
    <t>資料：地方財政状況調査</t>
  </si>
  <si>
    <t>基準財政
需 要 額
（A）</t>
  </si>
  <si>
    <t>現年課税分</t>
  </si>
  <si>
    <t>普通税</t>
  </si>
  <si>
    <t>入湯税</t>
  </si>
  <si>
    <t>軽自動車税</t>
  </si>
  <si>
    <t>目的税</t>
  </si>
  <si>
    <t>都市計画税</t>
  </si>
  <si>
    <t>総数</t>
  </si>
  <si>
    <t>消防施設</t>
  </si>
  <si>
    <t>公共用財産</t>
  </si>
  <si>
    <t>学校</t>
  </si>
  <si>
    <t>墓地</t>
  </si>
  <si>
    <t>用悪水路</t>
  </si>
  <si>
    <t>溜池</t>
  </si>
  <si>
    <t>農地</t>
  </si>
  <si>
    <t>山林</t>
  </si>
  <si>
    <t>宅地</t>
  </si>
  <si>
    <t>その他</t>
  </si>
  <si>
    <t>決算額</t>
  </si>
  <si>
    <t>単位：千円</t>
  </si>
  <si>
    <t>構成比</t>
  </si>
  <si>
    <t>資料：地方財政状況調査</t>
  </si>
  <si>
    <t>資料：財政課</t>
  </si>
  <si>
    <t>決　算　額</t>
  </si>
  <si>
    <t>資料：財政課</t>
  </si>
  <si>
    <t>基準財政
収 入 額
（B）</t>
  </si>
  <si>
    <t>－</t>
  </si>
  <si>
    <t>単位：㎡</t>
  </si>
  <si>
    <t>（1） 普通会計決算額（歳入）</t>
  </si>
  <si>
    <t>（2） 普通会計性質別決算額（歳出）</t>
  </si>
  <si>
    <t>（3） 普通会計目的別決算額（歳出）</t>
  </si>
  <si>
    <t>（4） 財政力</t>
  </si>
  <si>
    <t>千円</t>
  </si>
  <si>
    <t>％</t>
  </si>
  <si>
    <t>庁舎</t>
  </si>
  <si>
    <t>庁舎</t>
  </si>
  <si>
    <t>注 総人口、世帯は各年度末3月31日現在</t>
  </si>
  <si>
    <t>固定資産税</t>
  </si>
  <si>
    <t>平成21年度</t>
  </si>
  <si>
    <t>平成22年度</t>
  </si>
  <si>
    <t>総額</t>
  </si>
  <si>
    <t>構成比</t>
  </si>
  <si>
    <t>決　算　額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</si>
  <si>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</si>
  <si>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</si>
  <si>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</si>
  <si>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</si>
  <si>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</si>
  <si>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</si>
  <si>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</si>
  <si>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</si>
  <si>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</si>
  <si>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</si>
  <si>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</si>
  <si>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</si>
  <si>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農林水産業費</t>
  </si>
  <si>
    <t>平成23年度</t>
  </si>
  <si>
    <t>市　　　税　　　負　　　担</t>
  </si>
  <si>
    <t>震災復興
特別交付税</t>
  </si>
  <si>
    <t>地方特例交付金</t>
  </si>
  <si>
    <t>地方交付税</t>
  </si>
  <si>
    <t>（5） 市費負担の状況</t>
  </si>
  <si>
    <t>（6） 市税の内訳</t>
  </si>
  <si>
    <t>市民税（個人）</t>
  </si>
  <si>
    <t>市民税（法人）</t>
  </si>
  <si>
    <t>－</t>
  </si>
  <si>
    <t>実質公債費
比率</t>
  </si>
  <si>
    <t>平成24年度</t>
  </si>
  <si>
    <t>H24</t>
  </si>
  <si>
    <t>H23</t>
  </si>
  <si>
    <t>H22</t>
  </si>
  <si>
    <t>世帯数</t>
  </si>
  <si>
    <t>人口数</t>
  </si>
  <si>
    <t>H21</t>
  </si>
  <si>
    <t>H20</t>
  </si>
  <si>
    <t>（7） 個人市民税総所得金額等状況</t>
  </si>
  <si>
    <t>総所得金額等</t>
  </si>
  <si>
    <t>調定額</t>
  </si>
  <si>
    <t>前年度対比</t>
  </si>
  <si>
    <t>課税者</t>
  </si>
  <si>
    <t>一人当たり調定額</t>
  </si>
  <si>
    <t>人</t>
  </si>
  <si>
    <t>尾張旭市</t>
  </si>
  <si>
    <t>豊明市</t>
  </si>
  <si>
    <t>日進市</t>
  </si>
  <si>
    <t>東郷町</t>
  </si>
  <si>
    <t>資料：税務課</t>
  </si>
  <si>
    <t>資料：財政課</t>
  </si>
  <si>
    <t>（参考）近隣市町の状況</t>
  </si>
  <si>
    <t>（参考）近隣市の状況</t>
  </si>
  <si>
    <t>平成25年度</t>
  </si>
  <si>
    <t>平成22年度</t>
  </si>
  <si>
    <t>平成26年度</t>
  </si>
  <si>
    <t>平成21年度</t>
  </si>
  <si>
    <t>平成25年度</t>
  </si>
  <si>
    <t>-</t>
  </si>
  <si>
    <t>-</t>
  </si>
  <si>
    <t>－</t>
  </si>
  <si>
    <t>H25</t>
  </si>
  <si>
    <t>－</t>
  </si>
  <si>
    <t>－</t>
  </si>
  <si>
    <t>（8） 公有財産（土地）</t>
  </si>
  <si>
    <t>（9） 公有財産（建物）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</si>
</sst>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0.0_ "/>
    <numFmt numFmtId="179" formatCode="#,##0.0;[Red]\-#,##0.0"/>
    <numFmt numFmtId="180" formatCode="#,##0.0_);[Red]\(#,##0.0\)"/>
    <numFmt numFmtId="181" formatCode="#,##0.0_ "/>
    <numFmt numFmtId="182" formatCode="0_ "/>
    <numFmt numFmtId="183" formatCode="0.00_ "/>
    <numFmt numFmtId="184" formatCode="0.000_ "/>
    <numFmt numFmtId="185" formatCode="0.0000000_ "/>
    <numFmt numFmtId="186" formatCode="0.000000_ "/>
    <numFmt numFmtId="187" formatCode="0.00000_ "/>
    <numFmt numFmtId="188" formatCode="0.0000_ "/>
    <numFmt numFmtId="189" formatCode="0.0"/>
    <numFmt numFmtId="190" formatCode="0_);[Red]\(0\)"/>
    <numFmt numFmtId="191" formatCode="0.0_);[Red]\(0.0\)"/>
    <numFmt numFmtId="192" formatCode="0.00_);[Red]\(0.00\)"/>
    <numFmt numFmtId="193" formatCode="0.000_);[Red]\(0.000\)"/>
    <numFmt numFmtId="194" formatCode="0.0000000000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#,##0.00_ "/>
    <numFmt numFmtId="203" formatCode="#,##0.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64"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distributed" vertical="center" wrapText="1"/>
    </xf>
    <xf numFmtId="38" fontId="4" fillId="0" borderId="0" xfId="49" applyFont="1" applyAlignment="1">
      <alignment vertical="center" wrapText="1"/>
    </xf>
    <xf numFmtId="38" fontId="4" fillId="0" borderId="0" xfId="49" applyFont="1" applyAlignment="1">
      <alignment horizontal="right" vertical="center" wrapText="1" indent="1"/>
    </xf>
    <xf numFmtId="0" fontId="4" fillId="0" borderId="0" xfId="0" applyFont="1" applyAlignment="1">
      <alignment horizontal="right" vertical="center" wrapText="1" indent="1"/>
    </xf>
    <xf numFmtId="0" fontId="4" fillId="0" borderId="0" xfId="0" applyNumberFormat="1" applyFont="1" applyBorder="1" applyAlignment="1">
      <alignment horizontal="right" vertical="center" wrapText="1" indent="1"/>
    </xf>
    <xf numFmtId="38" fontId="4" fillId="0" borderId="0" xfId="49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right" vertical="center" wrapText="1" indent="1"/>
    </xf>
    <xf numFmtId="0" fontId="4" fillId="0" borderId="0" xfId="0" applyFont="1" applyBorder="1" applyAlignment="1">
      <alignment vertical="center" wrapText="1"/>
    </xf>
    <xf numFmtId="38" fontId="4" fillId="0" borderId="0" xfId="49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wrapText="1" indent="3"/>
    </xf>
    <xf numFmtId="176" fontId="4" fillId="0" borderId="0" xfId="0" applyNumberFormat="1" applyFont="1" applyBorder="1" applyAlignment="1">
      <alignment horizontal="right" vertical="center" wrapText="1" indent="3"/>
    </xf>
    <xf numFmtId="0" fontId="4" fillId="0" borderId="0" xfId="0" applyFont="1" applyBorder="1" applyAlignment="1">
      <alignment horizontal="center" vertical="center" wrapText="1"/>
    </xf>
    <xf numFmtId="38" fontId="4" fillId="0" borderId="0" xfId="49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38" fontId="6" fillId="0" borderId="0" xfId="49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38" fontId="6" fillId="0" borderId="0" xfId="49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6" fillId="0" borderId="0" xfId="49" applyFont="1" applyBorder="1" applyAlignment="1">
      <alignment horizontal="right" vertical="center" wrapText="1" indent="1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8" fontId="6" fillId="0" borderId="12" xfId="49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177" fontId="6" fillId="0" borderId="0" xfId="0" applyNumberFormat="1" applyFont="1" applyBorder="1" applyAlignment="1">
      <alignment horizontal="right" vertical="center" wrapText="1" inden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right" vertical="center" wrapText="1" indent="1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 indent="2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38" fontId="6" fillId="0" borderId="0" xfId="49" applyFont="1" applyBorder="1" applyAlignment="1">
      <alignment horizontal="right" vertical="center" wrapText="1" indent="2"/>
    </xf>
    <xf numFmtId="0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38" fontId="6" fillId="0" borderId="0" xfId="49" applyFont="1" applyBorder="1" applyAlignment="1">
      <alignment horizontal="right" vertical="center" wrapText="1" indent="4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177" fontId="6" fillId="0" borderId="19" xfId="0" applyNumberFormat="1" applyFont="1" applyBorder="1" applyAlignment="1">
      <alignment horizontal="right" vertical="center" wrapText="1" indent="1"/>
    </xf>
    <xf numFmtId="38" fontId="6" fillId="0" borderId="19" xfId="49" applyFont="1" applyBorder="1" applyAlignment="1">
      <alignment horizontal="right" vertical="center" wrapText="1" inden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 indent="1"/>
    </xf>
    <xf numFmtId="0" fontId="6" fillId="0" borderId="0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38" fontId="6" fillId="0" borderId="19" xfId="49" applyFont="1" applyBorder="1" applyAlignment="1">
      <alignment horizontal="right" vertical="center" wrapText="1" indent="2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38" fontId="6" fillId="0" borderId="19" xfId="49" applyFont="1" applyBorder="1" applyAlignment="1">
      <alignment horizontal="right" vertical="center" wrapText="1" indent="4"/>
    </xf>
    <xf numFmtId="178" fontId="6" fillId="0" borderId="22" xfId="0" applyNumberFormat="1" applyFont="1" applyBorder="1" applyAlignment="1">
      <alignment horizontal="right" vertical="center" wrapText="1" indent="1"/>
    </xf>
    <xf numFmtId="177" fontId="6" fillId="0" borderId="0" xfId="0" applyNumberFormat="1" applyFont="1" applyBorder="1" applyAlignment="1">
      <alignment horizontal="right" vertical="center" indent="1"/>
    </xf>
    <xf numFmtId="0" fontId="6" fillId="0" borderId="16" xfId="0" applyFont="1" applyBorder="1" applyAlignment="1">
      <alignment vertical="center" wrapText="1"/>
    </xf>
    <xf numFmtId="177" fontId="4" fillId="0" borderId="23" xfId="0" applyNumberFormat="1" applyFont="1" applyBorder="1" applyAlignment="1">
      <alignment horizontal="right" vertical="center" wrapText="1" indent="1"/>
    </xf>
    <xf numFmtId="38" fontId="4" fillId="0" borderId="23" xfId="49" applyFont="1" applyBorder="1" applyAlignment="1">
      <alignment horizontal="right" vertical="center" wrapText="1" indent="1"/>
    </xf>
    <xf numFmtId="38" fontId="4" fillId="0" borderId="0" xfId="49" applyFont="1" applyBorder="1" applyAlignment="1">
      <alignment horizontal="right" vertical="center" wrapText="1" indent="2"/>
    </xf>
    <xf numFmtId="38" fontId="4" fillId="0" borderId="23" xfId="49" applyFont="1" applyBorder="1" applyAlignment="1">
      <alignment horizontal="right" vertical="center" wrapText="1" indent="4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indent="1"/>
    </xf>
    <xf numFmtId="38" fontId="4" fillId="0" borderId="0" xfId="49" applyFont="1" applyBorder="1" applyAlignment="1">
      <alignment horizontal="right" vertical="center" indent="2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right" vertical="center" wrapText="1"/>
    </xf>
    <xf numFmtId="178" fontId="6" fillId="0" borderId="0" xfId="0" applyNumberFormat="1" applyFont="1" applyBorder="1" applyAlignment="1">
      <alignment horizontal="right" vertical="center" wrapText="1" indent="1"/>
    </xf>
    <xf numFmtId="178" fontId="6" fillId="0" borderId="19" xfId="0" applyNumberFormat="1" applyFont="1" applyBorder="1" applyAlignment="1">
      <alignment horizontal="right" vertical="center" wrapText="1" indent="1"/>
    </xf>
    <xf numFmtId="180" fontId="6" fillId="0" borderId="0" xfId="0" applyNumberFormat="1" applyFont="1" applyBorder="1" applyAlignment="1">
      <alignment horizontal="right" vertical="center" wrapText="1" indent="1"/>
    </xf>
    <xf numFmtId="0" fontId="6" fillId="0" borderId="10" xfId="0" applyFont="1" applyBorder="1" applyAlignment="1">
      <alignment horizontal="distributed" vertical="center" indent="1"/>
    </xf>
    <xf numFmtId="0" fontId="6" fillId="0" borderId="27" xfId="0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 horizontal="right" vertical="center" wrapText="1" indent="1"/>
    </xf>
    <xf numFmtId="176" fontId="6" fillId="0" borderId="0" xfId="0" applyNumberFormat="1" applyFont="1" applyBorder="1" applyAlignment="1">
      <alignment horizontal="right" vertical="center" wrapText="1" indent="3"/>
    </xf>
    <xf numFmtId="176" fontId="6" fillId="0" borderId="19" xfId="0" applyNumberFormat="1" applyFont="1" applyBorder="1" applyAlignment="1">
      <alignment horizontal="right" vertical="center" wrapText="1" indent="3"/>
    </xf>
    <xf numFmtId="38" fontId="6" fillId="0" borderId="0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horizontal="center" vertical="center" wrapText="1"/>
    </xf>
    <xf numFmtId="38" fontId="6" fillId="0" borderId="0" xfId="0" applyNumberFormat="1" applyFont="1" applyBorder="1" applyAlignment="1">
      <alignment horizontal="right" vertical="center" wrapText="1" indent="1"/>
    </xf>
    <xf numFmtId="38" fontId="4" fillId="33" borderId="0" xfId="49" applyFont="1" applyFill="1" applyBorder="1" applyAlignment="1">
      <alignment horizontal="right" vertical="center" indent="2"/>
    </xf>
    <xf numFmtId="38" fontId="6" fillId="33" borderId="0" xfId="49" applyFont="1" applyFill="1" applyBorder="1" applyAlignment="1">
      <alignment horizontal="right" vertical="center" indent="2"/>
    </xf>
    <xf numFmtId="0" fontId="6" fillId="0" borderId="16" xfId="0" applyNumberFormat="1" applyFont="1" applyBorder="1" applyAlignment="1">
      <alignment vertical="center" wrapText="1"/>
    </xf>
    <xf numFmtId="38" fontId="6" fillId="0" borderId="16" xfId="49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28" xfId="0" applyFont="1" applyBorder="1" applyAlignment="1">
      <alignment horizontal="center" vertical="center" wrapText="1"/>
    </xf>
    <xf numFmtId="38" fontId="6" fillId="0" borderId="0" xfId="49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 wrapText="1"/>
    </xf>
    <xf numFmtId="0" fontId="6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 wrapText="1" indent="1"/>
    </xf>
    <xf numFmtId="180" fontId="6" fillId="33" borderId="0" xfId="0" applyNumberFormat="1" applyFont="1" applyFill="1" applyBorder="1" applyAlignment="1">
      <alignment horizontal="right" vertical="center" wrapText="1" indent="1"/>
    </xf>
    <xf numFmtId="38" fontId="6" fillId="0" borderId="0" xfId="49" applyFont="1" applyFill="1" applyBorder="1" applyAlignment="1">
      <alignment horizontal="right" vertical="center" wrapText="1" indent="1"/>
    </xf>
    <xf numFmtId="181" fontId="6" fillId="0" borderId="22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right" vertical="center" wrapText="1" indent="1"/>
    </xf>
    <xf numFmtId="38" fontId="6" fillId="0" borderId="19" xfId="49" applyFont="1" applyFill="1" applyBorder="1" applyAlignment="1">
      <alignment horizontal="center" vertical="center" wrapText="1"/>
    </xf>
    <xf numFmtId="38" fontId="6" fillId="0" borderId="16" xfId="49" applyFont="1" applyFill="1" applyBorder="1" applyAlignment="1">
      <alignment vertical="center" wrapText="1"/>
    </xf>
    <xf numFmtId="38" fontId="6" fillId="0" borderId="0" xfId="49" applyFont="1" applyFill="1" applyBorder="1" applyAlignment="1">
      <alignment horizontal="right" vertical="center" wrapText="1" indent="2"/>
    </xf>
    <xf numFmtId="38" fontId="4" fillId="0" borderId="26" xfId="49" applyFont="1" applyFill="1" applyBorder="1" applyAlignment="1">
      <alignment horizontal="right" vertical="center" wrapText="1" indent="4"/>
    </xf>
    <xf numFmtId="38" fontId="6" fillId="0" borderId="22" xfId="49" applyFont="1" applyFill="1" applyBorder="1" applyAlignment="1">
      <alignment horizontal="right" vertical="center" wrapText="1" indent="4"/>
    </xf>
    <xf numFmtId="38" fontId="6" fillId="0" borderId="29" xfId="49" applyFont="1" applyFill="1" applyBorder="1" applyAlignment="1">
      <alignment horizontal="right" vertical="center" wrapText="1" indent="4"/>
    </xf>
    <xf numFmtId="0" fontId="9" fillId="0" borderId="13" xfId="0" applyFont="1" applyBorder="1" applyAlignment="1">
      <alignment horizontal="distributed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0" xfId="42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 horizontal="right" vertical="center" indent="1"/>
    </xf>
    <xf numFmtId="0" fontId="6" fillId="0" borderId="0" xfId="0" applyNumberFormat="1" applyFont="1" applyBorder="1" applyAlignment="1">
      <alignment horizontal="right" vertical="center" indent="1"/>
    </xf>
    <xf numFmtId="179" fontId="6" fillId="0" borderId="0" xfId="49" applyNumberFormat="1" applyFont="1" applyBorder="1" applyAlignment="1">
      <alignment horizontal="right" vertical="center" indent="1"/>
    </xf>
    <xf numFmtId="38" fontId="6" fillId="0" borderId="0" xfId="49" applyFont="1" applyFill="1" applyBorder="1" applyAlignment="1">
      <alignment horizontal="right" vertical="center" wrapText="1" indent="5"/>
    </xf>
    <xf numFmtId="38" fontId="6" fillId="0" borderId="0" xfId="49" applyFont="1" applyBorder="1" applyAlignment="1">
      <alignment horizontal="right" vertical="center" wrapText="1" indent="5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vertical="top"/>
    </xf>
    <xf numFmtId="177" fontId="6" fillId="0" borderId="0" xfId="0" applyNumberFormat="1" applyFont="1" applyBorder="1" applyAlignment="1">
      <alignment horizontal="right" vertical="top"/>
    </xf>
    <xf numFmtId="0" fontId="6" fillId="0" borderId="30" xfId="0" applyFont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right" vertical="center" wrapText="1" indent="1"/>
    </xf>
    <xf numFmtId="38" fontId="6" fillId="0" borderId="0" xfId="49" applyFont="1" applyFill="1" applyBorder="1" applyAlignment="1">
      <alignment horizontal="center" vertical="center" wrapText="1"/>
    </xf>
    <xf numFmtId="193" fontId="6" fillId="0" borderId="0" xfId="49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38" fontId="6" fillId="0" borderId="0" xfId="0" applyNumberFormat="1" applyFont="1" applyFill="1" applyBorder="1" applyAlignment="1">
      <alignment horizontal="right" vertical="center" wrapText="1" indent="1"/>
    </xf>
    <xf numFmtId="38" fontId="6" fillId="0" borderId="0" xfId="49" applyFont="1" applyFill="1" applyBorder="1" applyAlignment="1">
      <alignment vertical="center" wrapText="1"/>
    </xf>
    <xf numFmtId="178" fontId="6" fillId="0" borderId="0" xfId="0" applyNumberFormat="1" applyFont="1" applyFill="1" applyBorder="1" applyAlignment="1">
      <alignment horizontal="right" vertical="center" wrapText="1" indent="1"/>
    </xf>
    <xf numFmtId="38" fontId="6" fillId="0" borderId="0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horizontal="distributed" vertical="center" wrapText="1"/>
    </xf>
    <xf numFmtId="189" fontId="6" fillId="0" borderId="0" xfId="0" applyNumberFormat="1" applyFont="1" applyBorder="1" applyAlignment="1">
      <alignment horizontal="right" vertical="center" wrapText="1" indent="1"/>
    </xf>
    <xf numFmtId="189" fontId="6" fillId="0" borderId="19" xfId="0" applyNumberFormat="1" applyFont="1" applyBorder="1" applyAlignment="1">
      <alignment horizontal="right" vertical="center" wrapText="1" indent="1"/>
    </xf>
    <xf numFmtId="181" fontId="6" fillId="0" borderId="29" xfId="0" applyNumberFormat="1" applyFont="1" applyFill="1" applyBorder="1" applyAlignment="1">
      <alignment horizontal="right" vertical="center" wrapText="1" indent="1"/>
    </xf>
    <xf numFmtId="180" fontId="4" fillId="0" borderId="23" xfId="0" applyNumberFormat="1" applyFont="1" applyBorder="1" applyAlignment="1">
      <alignment horizontal="right" vertical="center" wrapText="1" indent="1"/>
    </xf>
    <xf numFmtId="180" fontId="6" fillId="0" borderId="19" xfId="0" applyNumberFormat="1" applyFont="1" applyBorder="1" applyAlignment="1">
      <alignment horizontal="right" vertical="center" wrapText="1" indent="1"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82" fontId="4" fillId="0" borderId="0" xfId="0" applyNumberFormat="1" applyFont="1" applyAlignment="1">
      <alignment vertical="center" wrapText="1"/>
    </xf>
    <xf numFmtId="38" fontId="7" fillId="0" borderId="0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8" fillId="0" borderId="23" xfId="49" applyFont="1" applyBorder="1" applyAlignment="1">
      <alignment horizontal="right" vertical="center" indent="3"/>
    </xf>
    <xf numFmtId="38" fontId="7" fillId="0" borderId="0" xfId="49" applyFont="1" applyBorder="1" applyAlignment="1">
      <alignment horizontal="right" vertical="center" indent="3"/>
    </xf>
    <xf numFmtId="38" fontId="6" fillId="0" borderId="0" xfId="49" applyFont="1" applyBorder="1" applyAlignment="1">
      <alignment horizontal="right" vertical="center" indent="3"/>
    </xf>
    <xf numFmtId="38" fontId="4" fillId="0" borderId="0" xfId="49" applyFont="1" applyFill="1" applyBorder="1" applyAlignment="1">
      <alignment vertical="center" wrapText="1"/>
    </xf>
    <xf numFmtId="38" fontId="4" fillId="0" borderId="31" xfId="49" applyFont="1" applyBorder="1" applyAlignment="1">
      <alignment horizontal="right" vertical="center" wrapText="1" indent="3"/>
    </xf>
    <xf numFmtId="38" fontId="4" fillId="0" borderId="23" xfId="49" applyFont="1" applyBorder="1" applyAlignment="1">
      <alignment horizontal="right" vertical="center" wrapText="1" indent="3"/>
    </xf>
    <xf numFmtId="38" fontId="4" fillId="0" borderId="26" xfId="49" applyFont="1" applyFill="1" applyBorder="1" applyAlignment="1">
      <alignment horizontal="right" vertical="center" wrapText="1" indent="3"/>
    </xf>
    <xf numFmtId="38" fontId="6" fillId="0" borderId="32" xfId="49" applyFont="1" applyBorder="1" applyAlignment="1">
      <alignment horizontal="right" vertical="center" wrapText="1" indent="3"/>
    </xf>
    <xf numFmtId="38" fontId="6" fillId="0" borderId="0" xfId="49" applyFont="1" applyBorder="1" applyAlignment="1">
      <alignment horizontal="right" vertical="center" wrapText="1" indent="3"/>
    </xf>
    <xf numFmtId="38" fontId="6" fillId="0" borderId="22" xfId="49" applyFont="1" applyFill="1" applyBorder="1" applyAlignment="1">
      <alignment horizontal="right" vertical="center" wrapText="1" indent="3"/>
    </xf>
    <xf numFmtId="38" fontId="6" fillId="0" borderId="33" xfId="49" applyFont="1" applyBorder="1" applyAlignment="1">
      <alignment horizontal="right" vertical="center" wrapText="1" indent="3"/>
    </xf>
    <xf numFmtId="38" fontId="6" fillId="0" borderId="19" xfId="49" applyFont="1" applyBorder="1" applyAlignment="1">
      <alignment horizontal="right" vertical="center" wrapText="1" indent="3"/>
    </xf>
    <xf numFmtId="38" fontId="6" fillId="0" borderId="29" xfId="49" applyFont="1" applyFill="1" applyBorder="1" applyAlignment="1">
      <alignment horizontal="right" vertical="center" wrapText="1" indent="3"/>
    </xf>
    <xf numFmtId="38" fontId="6" fillId="0" borderId="19" xfId="49" applyFont="1" applyBorder="1" applyAlignment="1">
      <alignment horizontal="right" vertical="center" indent="3"/>
    </xf>
    <xf numFmtId="180" fontId="4" fillId="0" borderId="26" xfId="0" applyNumberFormat="1" applyFont="1" applyBorder="1" applyAlignment="1">
      <alignment horizontal="right" vertical="center" wrapText="1" indent="1"/>
    </xf>
    <xf numFmtId="180" fontId="6" fillId="0" borderId="22" xfId="0" applyNumberFormat="1" applyFont="1" applyBorder="1" applyAlignment="1">
      <alignment horizontal="right" vertical="center" wrapText="1" indent="1"/>
    </xf>
    <xf numFmtId="0" fontId="6" fillId="0" borderId="22" xfId="0" applyFont="1" applyBorder="1" applyAlignment="1">
      <alignment horizontal="right" vertical="center"/>
    </xf>
    <xf numFmtId="0" fontId="6" fillId="0" borderId="3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177" fontId="6" fillId="0" borderId="0" xfId="0" applyNumberFormat="1" applyFont="1" applyBorder="1" applyAlignment="1">
      <alignment horizontal="center"/>
    </xf>
    <xf numFmtId="38" fontId="6" fillId="0" borderId="0" xfId="49" applyFont="1" applyFill="1" applyBorder="1" applyAlignment="1">
      <alignment horizontal="right" wrapText="1"/>
    </xf>
    <xf numFmtId="0" fontId="6" fillId="0" borderId="35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178" fontId="6" fillId="0" borderId="29" xfId="0" applyNumberFormat="1" applyFont="1" applyBorder="1" applyAlignment="1">
      <alignment horizontal="right" vertical="center" wrapText="1" indent="1"/>
    </xf>
    <xf numFmtId="38" fontId="4" fillId="0" borderId="0" xfId="0" applyNumberFormat="1" applyFont="1" applyAlignment="1">
      <alignment vertical="center" wrapText="1"/>
    </xf>
    <xf numFmtId="38" fontId="6" fillId="0" borderId="32" xfId="49" applyFont="1" applyBorder="1" applyAlignment="1">
      <alignment horizontal="right" vertical="center" wrapText="1" indent="1"/>
    </xf>
    <xf numFmtId="38" fontId="6" fillId="0" borderId="32" xfId="49" applyFont="1" applyFill="1" applyBorder="1" applyAlignment="1">
      <alignment horizontal="right" vertical="center" wrapText="1" indent="1"/>
    </xf>
    <xf numFmtId="38" fontId="6" fillId="0" borderId="33" xfId="49" applyFont="1" applyFill="1" applyBorder="1" applyAlignment="1">
      <alignment horizontal="right" vertical="center" wrapText="1" indent="1"/>
    </xf>
    <xf numFmtId="38" fontId="4" fillId="0" borderId="31" xfId="49" applyFont="1" applyBorder="1" applyAlignment="1">
      <alignment horizontal="right" vertical="center" wrapText="1" indent="1"/>
    </xf>
    <xf numFmtId="38" fontId="6" fillId="0" borderId="33" xfId="49" applyFont="1" applyBorder="1" applyAlignment="1">
      <alignment horizontal="right" vertical="center" wrapText="1" indent="1"/>
    </xf>
    <xf numFmtId="38" fontId="4" fillId="0" borderId="31" xfId="49" applyFont="1" applyFill="1" applyBorder="1" applyAlignment="1">
      <alignment horizontal="right" vertical="center" wrapText="1" indent="1"/>
    </xf>
    <xf numFmtId="177" fontId="4" fillId="0" borderId="26" xfId="0" applyNumberFormat="1" applyFont="1" applyFill="1" applyBorder="1" applyAlignment="1">
      <alignment horizontal="right" vertical="center" wrapText="1" indent="1"/>
    </xf>
    <xf numFmtId="0" fontId="6" fillId="0" borderId="32" xfId="0" applyFont="1" applyBorder="1" applyAlignment="1">
      <alignment horizontal="right" vertical="center" wrapText="1" indent="1"/>
    </xf>
    <xf numFmtId="0" fontId="6" fillId="0" borderId="33" xfId="0" applyFont="1" applyBorder="1" applyAlignment="1">
      <alignment horizontal="right" vertical="center" wrapText="1" indent="1"/>
    </xf>
    <xf numFmtId="3" fontId="6" fillId="0" borderId="32" xfId="49" applyNumberFormat="1" applyFont="1" applyFill="1" applyBorder="1" applyAlignment="1">
      <alignment horizontal="right" vertical="center" wrapText="1" indent="1"/>
    </xf>
    <xf numFmtId="180" fontId="6" fillId="0" borderId="32" xfId="0" applyNumberFormat="1" applyFont="1" applyBorder="1" applyAlignment="1">
      <alignment horizontal="right" vertical="center" wrapText="1" indent="1"/>
    </xf>
    <xf numFmtId="180" fontId="6" fillId="0" borderId="33" xfId="0" applyNumberFormat="1" applyFont="1" applyBorder="1" applyAlignment="1">
      <alignment horizontal="right" vertical="center" wrapText="1" indent="1"/>
    </xf>
    <xf numFmtId="0" fontId="6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 wrapText="1"/>
    </xf>
    <xf numFmtId="38" fontId="4" fillId="0" borderId="32" xfId="49" applyFont="1" applyBorder="1" applyAlignment="1">
      <alignment horizontal="right" vertical="center" wrapText="1" indent="2"/>
    </xf>
    <xf numFmtId="38" fontId="6" fillId="0" borderId="32" xfId="49" applyFont="1" applyBorder="1" applyAlignment="1">
      <alignment horizontal="right" vertical="center" wrapText="1" indent="2"/>
    </xf>
    <xf numFmtId="38" fontId="6" fillId="0" borderId="33" xfId="49" applyFont="1" applyBorder="1" applyAlignment="1">
      <alignment horizontal="right" vertical="center" wrapText="1" indent="2"/>
    </xf>
    <xf numFmtId="38" fontId="6" fillId="0" borderId="32" xfId="49" applyFont="1" applyFill="1" applyBorder="1" applyAlignment="1">
      <alignment horizontal="right" vertical="center" wrapText="1" indent="2"/>
    </xf>
    <xf numFmtId="38" fontId="6" fillId="0" borderId="33" xfId="49" applyFont="1" applyFill="1" applyBorder="1" applyAlignment="1">
      <alignment horizontal="right" vertical="center" wrapText="1" indent="2"/>
    </xf>
    <xf numFmtId="38" fontId="6" fillId="0" borderId="0" xfId="49" applyFont="1" applyBorder="1" applyAlignment="1">
      <alignment horizontal="right" vertical="center" wrapText="1" indent="1"/>
    </xf>
    <xf numFmtId="0" fontId="6" fillId="0" borderId="0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36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38" fontId="6" fillId="0" borderId="0" xfId="49" applyFont="1" applyFill="1" applyBorder="1" applyAlignment="1">
      <alignment horizontal="right" vertical="center" wrapText="1" indent="1"/>
    </xf>
    <xf numFmtId="38" fontId="6" fillId="0" borderId="22" xfId="49" applyFont="1" applyFill="1" applyBorder="1" applyAlignment="1">
      <alignment horizontal="right" vertical="center" wrapText="1" indent="1"/>
    </xf>
    <xf numFmtId="38" fontId="6" fillId="0" borderId="19" xfId="49" applyFont="1" applyFill="1" applyBorder="1" applyAlignment="1">
      <alignment horizontal="right" vertical="center" wrapText="1" indent="1"/>
    </xf>
    <xf numFmtId="38" fontId="6" fillId="0" borderId="29" xfId="49" applyFont="1" applyFill="1" applyBorder="1" applyAlignment="1">
      <alignment horizontal="right" vertical="center" wrapText="1" inden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38" fontId="6" fillId="0" borderId="32" xfId="49" applyFont="1" applyFill="1" applyBorder="1" applyAlignment="1">
      <alignment horizontal="right" vertical="center" wrapText="1" indent="1"/>
    </xf>
    <xf numFmtId="38" fontId="6" fillId="0" borderId="33" xfId="49" applyFont="1" applyFill="1" applyBorder="1" applyAlignment="1">
      <alignment horizontal="right" vertical="center" wrapText="1" indent="1"/>
    </xf>
    <xf numFmtId="38" fontId="6" fillId="0" borderId="0" xfId="0" applyNumberFormat="1" applyFont="1" applyFill="1" applyBorder="1" applyAlignment="1">
      <alignment horizontal="right" vertical="center" wrapText="1" indent="1"/>
    </xf>
    <xf numFmtId="38" fontId="6" fillId="0" borderId="19" xfId="0" applyNumberFormat="1" applyFont="1" applyFill="1" applyBorder="1" applyAlignment="1">
      <alignment horizontal="right" vertical="center" wrapText="1" indent="1"/>
    </xf>
    <xf numFmtId="0" fontId="6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 indent="1"/>
    </xf>
    <xf numFmtId="38" fontId="6" fillId="0" borderId="19" xfId="49" applyFont="1" applyFill="1" applyBorder="1" applyAlignment="1">
      <alignment horizontal="center" vertical="center" wrapText="1"/>
    </xf>
    <xf numFmtId="193" fontId="6" fillId="0" borderId="19" xfId="49" applyNumberFormat="1" applyFont="1" applyFill="1" applyBorder="1" applyAlignment="1">
      <alignment horizontal="center" vertical="center" wrapText="1"/>
    </xf>
    <xf numFmtId="177" fontId="6" fillId="0" borderId="19" xfId="0" applyNumberFormat="1" applyFont="1" applyFill="1" applyBorder="1" applyAlignment="1">
      <alignment horizontal="center" vertical="center" wrapText="1"/>
    </xf>
    <xf numFmtId="177" fontId="6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3" xfId="0" applyFont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6" fillId="0" borderId="0" xfId="49" applyFont="1" applyBorder="1" applyAlignment="1">
      <alignment horizontal="right" vertical="center" indent="2"/>
    </xf>
    <xf numFmtId="0" fontId="7" fillId="0" borderId="0" xfId="0" applyFont="1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38" fontId="6" fillId="0" borderId="0" xfId="49" applyFont="1" applyBorder="1" applyAlignment="1">
      <alignment horizontal="center" vertical="center" wrapText="1"/>
    </xf>
    <xf numFmtId="38" fontId="6" fillId="0" borderId="32" xfId="49" applyFont="1" applyBorder="1" applyAlignment="1">
      <alignment horizontal="right" vertical="center" wrapText="1" indent="1"/>
    </xf>
    <xf numFmtId="0" fontId="6" fillId="0" borderId="23" xfId="0" applyNumberFormat="1" applyFont="1" applyBorder="1" applyAlignment="1">
      <alignment horizontal="right" vertical="center" wrapText="1" indent="1"/>
    </xf>
    <xf numFmtId="0" fontId="6" fillId="0" borderId="26" xfId="0" applyNumberFormat="1" applyFont="1" applyBorder="1" applyAlignment="1">
      <alignment horizontal="right" vertical="center" wrapText="1" indent="1"/>
    </xf>
    <xf numFmtId="0" fontId="6" fillId="0" borderId="22" xfId="0" applyNumberFormat="1" applyFont="1" applyBorder="1" applyAlignment="1">
      <alignment horizontal="right" vertical="center" wrapText="1" indent="1"/>
    </xf>
    <xf numFmtId="201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 wrapText="1"/>
    </xf>
    <xf numFmtId="177" fontId="6" fillId="0" borderId="22" xfId="0" applyNumberFormat="1" applyFont="1" applyBorder="1" applyAlignment="1">
      <alignment horizontal="center" vertical="center" wrapText="1"/>
    </xf>
    <xf numFmtId="184" fontId="6" fillId="0" borderId="0" xfId="0" applyNumberFormat="1" applyFont="1" applyBorder="1" applyAlignment="1">
      <alignment horizontal="center" vertical="center" wrapText="1"/>
    </xf>
    <xf numFmtId="38" fontId="6" fillId="0" borderId="22" xfId="49" applyFont="1" applyBorder="1" applyAlignment="1">
      <alignment horizontal="right" vertical="center" wrapText="1" indent="1"/>
    </xf>
    <xf numFmtId="0" fontId="4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38" fontId="4" fillId="0" borderId="0" xfId="49" applyFont="1" applyBorder="1" applyAlignment="1">
      <alignment horizontal="right" vertical="center" indent="2"/>
    </xf>
    <xf numFmtId="38" fontId="4" fillId="0" borderId="0" xfId="49" applyFont="1" applyBorder="1" applyAlignment="1">
      <alignment horizontal="right" vertical="center" indent="1"/>
    </xf>
    <xf numFmtId="0" fontId="6" fillId="0" borderId="0" xfId="42" applyNumberFormat="1" applyFont="1" applyBorder="1" applyAlignment="1">
      <alignment horizontal="right" vertical="center" indent="1"/>
    </xf>
    <xf numFmtId="189" fontId="6" fillId="0" borderId="0" xfId="42" applyNumberFormat="1" applyFont="1" applyBorder="1" applyAlignment="1">
      <alignment horizontal="right" vertical="center" indent="1"/>
    </xf>
    <xf numFmtId="38" fontId="6" fillId="0" borderId="19" xfId="49" applyFont="1" applyBorder="1" applyAlignment="1">
      <alignment horizontal="right" vertical="center" indent="2"/>
    </xf>
    <xf numFmtId="0" fontId="6" fillId="0" borderId="19" xfId="42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38" fontId="6" fillId="0" borderId="32" xfId="49" applyFont="1" applyBorder="1" applyAlignment="1">
      <alignment horizontal="right" vertical="center" indent="2"/>
    </xf>
    <xf numFmtId="0" fontId="6" fillId="0" borderId="0" xfId="0" applyNumberFormat="1" applyFont="1" applyBorder="1" applyAlignment="1">
      <alignment horizontal="right" vertical="center" indent="1"/>
    </xf>
    <xf numFmtId="38" fontId="4" fillId="0" borderId="32" xfId="49" applyFont="1" applyBorder="1" applyAlignment="1">
      <alignment horizontal="right" vertical="center" indent="2"/>
    </xf>
    <xf numFmtId="38" fontId="6" fillId="0" borderId="33" xfId="49" applyFont="1" applyBorder="1" applyAlignment="1">
      <alignment horizontal="right" vertical="center" indent="2"/>
    </xf>
    <xf numFmtId="189" fontId="6" fillId="0" borderId="0" xfId="0" applyNumberFormat="1" applyFont="1" applyBorder="1" applyAlignment="1">
      <alignment horizontal="right" vertical="center" indent="1"/>
    </xf>
    <xf numFmtId="0" fontId="6" fillId="0" borderId="19" xfId="0" applyNumberFormat="1" applyFont="1" applyBorder="1" applyAlignment="1">
      <alignment horizontal="right" vertical="center" indent="1"/>
    </xf>
    <xf numFmtId="179" fontId="6" fillId="0" borderId="0" xfId="49" applyNumberFormat="1" applyFont="1" applyBorder="1" applyAlignment="1">
      <alignment horizontal="right" vertical="center" indent="1"/>
    </xf>
    <xf numFmtId="189" fontId="6" fillId="0" borderId="19" xfId="0" applyNumberFormat="1" applyFont="1" applyBorder="1" applyAlignment="1">
      <alignment horizontal="right" vertical="center" indent="1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179" fontId="6" fillId="0" borderId="19" xfId="49" applyNumberFormat="1" applyFont="1" applyBorder="1" applyAlignment="1">
      <alignment horizontal="right" vertical="center" indent="1"/>
    </xf>
    <xf numFmtId="179" fontId="6" fillId="0" borderId="0" xfId="0" applyNumberFormat="1" applyFont="1" applyBorder="1" applyAlignment="1">
      <alignment horizontal="right" vertical="center" wrapText="1" indent="1"/>
    </xf>
    <xf numFmtId="0" fontId="6" fillId="0" borderId="16" xfId="0" applyFont="1" applyBorder="1" applyAlignment="1">
      <alignment horizontal="distributed" vertical="center" wrapText="1" indent="1"/>
    </xf>
    <xf numFmtId="0" fontId="6" fillId="0" borderId="13" xfId="0" applyFont="1" applyBorder="1" applyAlignment="1">
      <alignment horizontal="distributed" vertical="center" wrapText="1" indent="1"/>
    </xf>
    <xf numFmtId="183" fontId="6" fillId="0" borderId="0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3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top" wrapText="1"/>
    </xf>
    <xf numFmtId="0" fontId="6" fillId="0" borderId="17" xfId="0" applyFont="1" applyBorder="1" applyAlignment="1">
      <alignment horizontal="distributed" vertical="center" wrapText="1" indent="1"/>
    </xf>
    <xf numFmtId="0" fontId="6" fillId="0" borderId="18" xfId="0" applyFont="1" applyBorder="1" applyAlignment="1">
      <alignment horizontal="distributed" vertical="center" wrapText="1" indent="1"/>
    </xf>
    <xf numFmtId="38" fontId="6" fillId="0" borderId="0" xfId="49" applyFont="1" applyBorder="1" applyAlignment="1">
      <alignment horizontal="right" vertical="center" wrapText="1" indent="2"/>
    </xf>
    <xf numFmtId="38" fontId="6" fillId="0" borderId="19" xfId="49" applyFont="1" applyBorder="1" applyAlignment="1">
      <alignment horizontal="right" vertical="center" wrapText="1" indent="2"/>
    </xf>
    <xf numFmtId="38" fontId="6" fillId="0" borderId="0" xfId="49" applyFont="1" applyBorder="1" applyAlignment="1">
      <alignment horizontal="right" vertical="center" indent="1"/>
    </xf>
    <xf numFmtId="38" fontId="6" fillId="0" borderId="19" xfId="49" applyFont="1" applyBorder="1" applyAlignment="1">
      <alignment horizontal="right" vertical="center" wrapText="1" indent="1"/>
    </xf>
    <xf numFmtId="0" fontId="6" fillId="0" borderId="0" xfId="0" applyFont="1" applyBorder="1" applyAlignment="1">
      <alignment horizontal="right" vertical="center" indent="1"/>
    </xf>
    <xf numFmtId="0" fontId="6" fillId="0" borderId="22" xfId="0" applyFont="1" applyBorder="1" applyAlignment="1">
      <alignment horizontal="right" vertical="center" indent="1"/>
    </xf>
    <xf numFmtId="178" fontId="6" fillId="0" borderId="0" xfId="0" applyNumberFormat="1" applyFont="1" applyBorder="1" applyAlignment="1">
      <alignment horizontal="right" vertical="center" wrapText="1" indent="1"/>
    </xf>
    <xf numFmtId="178" fontId="6" fillId="0" borderId="22" xfId="0" applyNumberFormat="1" applyFont="1" applyBorder="1" applyAlignment="1">
      <alignment horizontal="right" vertical="center" wrapText="1" indent="1"/>
    </xf>
    <xf numFmtId="0" fontId="6" fillId="0" borderId="19" xfId="0" applyFont="1" applyBorder="1" applyAlignment="1">
      <alignment horizontal="right" vertical="center" indent="1"/>
    </xf>
    <xf numFmtId="0" fontId="6" fillId="0" borderId="29" xfId="0" applyFont="1" applyBorder="1" applyAlignment="1">
      <alignment horizontal="right" vertical="center" indent="1"/>
    </xf>
    <xf numFmtId="38" fontId="6" fillId="0" borderId="0" xfId="49" applyFont="1" applyBorder="1" applyAlignment="1">
      <alignment horizontal="right" vertical="center" wrapText="1" indent="3"/>
    </xf>
    <xf numFmtId="38" fontId="6" fillId="0" borderId="22" xfId="49" applyFont="1" applyBorder="1" applyAlignment="1">
      <alignment horizontal="right" vertical="center" wrapText="1" indent="3"/>
    </xf>
    <xf numFmtId="40" fontId="6" fillId="0" borderId="0" xfId="49" applyNumberFormat="1" applyFont="1" applyBorder="1" applyAlignment="1">
      <alignment horizontal="right" vertical="center" wrapText="1" indent="3"/>
    </xf>
    <xf numFmtId="38" fontId="6" fillId="0" borderId="19" xfId="49" applyFont="1" applyBorder="1" applyAlignment="1">
      <alignment horizontal="right" vertical="center" wrapText="1" indent="3"/>
    </xf>
    <xf numFmtId="38" fontId="6" fillId="0" borderId="29" xfId="49" applyFont="1" applyBorder="1" applyAlignment="1">
      <alignment horizontal="right" vertical="center" wrapText="1" indent="3"/>
    </xf>
    <xf numFmtId="0" fontId="6" fillId="0" borderId="30" xfId="0" applyFont="1" applyBorder="1" applyAlignment="1">
      <alignment horizontal="distributed" vertical="center" wrapText="1" indent="3"/>
    </xf>
    <xf numFmtId="0" fontId="6" fillId="0" borderId="21" xfId="0" applyFont="1" applyBorder="1" applyAlignment="1">
      <alignment horizontal="distributed" vertical="center" wrapText="1" indent="3"/>
    </xf>
    <xf numFmtId="38" fontId="6" fillId="0" borderId="0" xfId="49" applyFont="1" applyFill="1" applyBorder="1" applyAlignment="1">
      <alignment horizontal="right" vertical="center" wrapText="1"/>
    </xf>
    <xf numFmtId="38" fontId="6" fillId="0" borderId="22" xfId="49" applyFont="1" applyFill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0" fontId="6" fillId="0" borderId="19" xfId="49" applyNumberFormat="1" applyFont="1" applyBorder="1" applyAlignment="1">
      <alignment horizontal="right" vertical="center" wrapText="1" indent="3"/>
    </xf>
    <xf numFmtId="38" fontId="6" fillId="0" borderId="0" xfId="49" applyFont="1" applyBorder="1" applyAlignment="1">
      <alignment horizontal="right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distributed" vertical="center" wrapText="1" indent="3"/>
    </xf>
    <xf numFmtId="38" fontId="6" fillId="0" borderId="14" xfId="49" applyFont="1" applyFill="1" applyBorder="1" applyAlignment="1">
      <alignment horizontal="right" vertical="top" wrapText="1"/>
    </xf>
    <xf numFmtId="0" fontId="6" fillId="0" borderId="3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333375</xdr:rowOff>
    </xdr:from>
    <xdr:to>
      <xdr:col>9</xdr:col>
      <xdr:colOff>0</xdr:colOff>
      <xdr:row>24</xdr:row>
      <xdr:rowOff>333375</xdr:rowOff>
    </xdr:to>
    <xdr:sp>
      <xdr:nvSpPr>
        <xdr:cNvPr id="1" name="Line 1"/>
        <xdr:cNvSpPr>
          <a:spLocks/>
        </xdr:cNvSpPr>
      </xdr:nvSpPr>
      <xdr:spPr>
        <a:xfrm>
          <a:off x="4533900" y="63912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35</xdr:row>
      <xdr:rowOff>333375</xdr:rowOff>
    </xdr:from>
    <xdr:to>
      <xdr:col>9</xdr:col>
      <xdr:colOff>0</xdr:colOff>
      <xdr:row>35</xdr:row>
      <xdr:rowOff>333375</xdr:rowOff>
    </xdr:to>
    <xdr:sp>
      <xdr:nvSpPr>
        <xdr:cNvPr id="2" name="Line 1"/>
        <xdr:cNvSpPr>
          <a:spLocks/>
        </xdr:cNvSpPr>
      </xdr:nvSpPr>
      <xdr:spPr>
        <a:xfrm>
          <a:off x="4533900" y="90011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3">
    <pageSetUpPr fitToPage="1"/>
  </sheetPr>
  <dimension ref="A1:N34"/>
  <sheetViews>
    <sheetView tabSelected="1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7" sqref="J7"/>
    </sheetView>
  </sheetViews>
  <sheetFormatPr defaultColWidth="9.00390625" defaultRowHeight="21" customHeight="1"/>
  <cols>
    <col min="1" max="1" width="2.875" style="1" customWidth="1"/>
    <col min="2" max="3" width="10.625" style="1" customWidth="1"/>
    <col min="4" max="4" width="18.625" style="4" customWidth="1"/>
    <col min="5" max="5" width="11.125" style="5" customWidth="1"/>
    <col min="6" max="6" width="18.625" style="4" customWidth="1"/>
    <col min="7" max="7" width="11.125" style="5" customWidth="1"/>
    <col min="8" max="8" width="18.625" style="4" customWidth="1"/>
    <col min="9" max="9" width="11.125" style="5" customWidth="1"/>
    <col min="10" max="10" width="18.625" style="3" customWidth="1"/>
    <col min="11" max="11" width="11.125" style="1" customWidth="1"/>
    <col min="12" max="12" width="18.625" style="3" customWidth="1"/>
    <col min="13" max="13" width="11.125" style="1" customWidth="1"/>
    <col min="14" max="16384" width="9.00390625" style="1" customWidth="1"/>
  </cols>
  <sheetData>
    <row r="1" spans="1:14" ht="42.75" customHeight="1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2"/>
      <c r="K1" s="23"/>
      <c r="L1" s="22"/>
      <c r="M1" s="23"/>
      <c r="N1" s="9"/>
    </row>
    <row r="2" spans="2:14" ht="20.25" customHeight="1">
      <c r="B2" s="24"/>
      <c r="C2" s="24"/>
      <c r="D2" s="25"/>
      <c r="E2" s="26"/>
      <c r="F2" s="22"/>
      <c r="G2" s="23"/>
      <c r="H2" s="206"/>
      <c r="I2" s="207"/>
      <c r="J2" s="28"/>
      <c r="K2" s="28"/>
      <c r="L2" s="28"/>
      <c r="M2" s="28"/>
      <c r="N2" s="9"/>
    </row>
    <row r="3" spans="1:14" ht="20.25" customHeight="1">
      <c r="A3" s="74" t="s">
        <v>81</v>
      </c>
      <c r="B3" s="24"/>
      <c r="C3" s="24"/>
      <c r="D3" s="25"/>
      <c r="E3" s="26"/>
      <c r="F3" s="27"/>
      <c r="G3" s="23"/>
      <c r="H3" s="27"/>
      <c r="I3" s="23"/>
      <c r="J3" s="28"/>
      <c r="K3" s="28"/>
      <c r="L3" s="28"/>
      <c r="M3" s="128" t="s">
        <v>72</v>
      </c>
      <c r="N3" s="9"/>
    </row>
    <row r="4" spans="1:14" ht="1.5" customHeight="1" thickBot="1">
      <c r="A4" s="74"/>
      <c r="B4" s="24"/>
      <c r="C4" s="24"/>
      <c r="D4" s="25"/>
      <c r="E4" s="26"/>
      <c r="F4" s="27"/>
      <c r="G4" s="23"/>
      <c r="H4" s="27"/>
      <c r="I4" s="23"/>
      <c r="J4" s="28"/>
      <c r="K4" s="28"/>
      <c r="L4" s="28"/>
      <c r="M4" s="128"/>
      <c r="N4" s="9"/>
    </row>
    <row r="5" spans="1:13" ht="21" customHeight="1">
      <c r="A5" s="216"/>
      <c r="B5" s="217"/>
      <c r="C5" s="218"/>
      <c r="D5" s="208" t="s">
        <v>91</v>
      </c>
      <c r="E5" s="209"/>
      <c r="F5" s="208" t="s">
        <v>92</v>
      </c>
      <c r="G5" s="209"/>
      <c r="H5" s="208" t="s">
        <v>109</v>
      </c>
      <c r="I5" s="209"/>
      <c r="J5" s="208" t="s">
        <v>120</v>
      </c>
      <c r="K5" s="209"/>
      <c r="L5" s="214" t="s">
        <v>143</v>
      </c>
      <c r="M5" s="215"/>
    </row>
    <row r="6" spans="1:13" ht="21" customHeight="1">
      <c r="A6" s="219"/>
      <c r="B6" s="220"/>
      <c r="C6" s="221"/>
      <c r="D6" s="31" t="s">
        <v>71</v>
      </c>
      <c r="E6" s="32" t="s">
        <v>1</v>
      </c>
      <c r="F6" s="31" t="s">
        <v>71</v>
      </c>
      <c r="G6" s="32" t="s">
        <v>1</v>
      </c>
      <c r="H6" s="31" t="s">
        <v>71</v>
      </c>
      <c r="I6" s="86" t="s">
        <v>1</v>
      </c>
      <c r="J6" s="31" t="s">
        <v>71</v>
      </c>
      <c r="K6" s="86" t="s">
        <v>1</v>
      </c>
      <c r="L6" s="31" t="s">
        <v>71</v>
      </c>
      <c r="M6" s="53" t="s">
        <v>1</v>
      </c>
    </row>
    <row r="7" spans="1:13" ht="21" customHeight="1">
      <c r="A7" s="222" t="s">
        <v>22</v>
      </c>
      <c r="B7" s="223"/>
      <c r="C7" s="224"/>
      <c r="D7" s="71">
        <v>13810107</v>
      </c>
      <c r="E7" s="70" t="s">
        <v>21</v>
      </c>
      <c r="F7" s="188">
        <v>15350007</v>
      </c>
      <c r="G7" s="70" t="s">
        <v>21</v>
      </c>
      <c r="H7" s="188">
        <v>15340311</v>
      </c>
      <c r="I7" s="70" t="s">
        <v>21</v>
      </c>
      <c r="J7" s="188">
        <v>17118180</v>
      </c>
      <c r="K7" s="70" t="s">
        <v>79</v>
      </c>
      <c r="L7" s="190">
        <v>19660192</v>
      </c>
      <c r="M7" s="191" t="s">
        <v>79</v>
      </c>
    </row>
    <row r="8" spans="1:13" ht="21" customHeight="1">
      <c r="A8" s="54"/>
      <c r="B8" s="210" t="s">
        <v>23</v>
      </c>
      <c r="C8" s="211"/>
      <c r="D8" s="27">
        <v>8900316</v>
      </c>
      <c r="E8" s="35">
        <v>64.4</v>
      </c>
      <c r="F8" s="185">
        <v>8733591</v>
      </c>
      <c r="G8" s="35">
        <v>56.9</v>
      </c>
      <c r="H8" s="185">
        <v>8952434</v>
      </c>
      <c r="I8" s="35">
        <v>58.4</v>
      </c>
      <c r="J8" s="185">
        <v>9426688</v>
      </c>
      <c r="K8" s="88">
        <v>55.1</v>
      </c>
      <c r="L8" s="186">
        <v>9743357</v>
      </c>
      <c r="M8" s="109">
        <f>ROUND(L8/$L$7*100,1)</f>
        <v>49.6</v>
      </c>
    </row>
    <row r="9" spans="1:13" ht="21" customHeight="1">
      <c r="A9" s="54"/>
      <c r="B9" s="210" t="s">
        <v>24</v>
      </c>
      <c r="C9" s="211"/>
      <c r="D9" s="27">
        <v>127856</v>
      </c>
      <c r="E9" s="35">
        <v>0.9</v>
      </c>
      <c r="F9" s="185">
        <v>126670</v>
      </c>
      <c r="G9" s="35">
        <v>0.8</v>
      </c>
      <c r="H9" s="185">
        <v>135585</v>
      </c>
      <c r="I9" s="35">
        <v>0.9</v>
      </c>
      <c r="J9" s="185">
        <v>125986</v>
      </c>
      <c r="K9" s="35">
        <v>0.7</v>
      </c>
      <c r="L9" s="186">
        <v>117985</v>
      </c>
      <c r="M9" s="109">
        <f aca="true" t="shared" si="0" ref="M9:M31">ROUND(L9/$L$7*100,1)</f>
        <v>0.6</v>
      </c>
    </row>
    <row r="10" spans="1:13" ht="21" customHeight="1">
      <c r="A10" s="54"/>
      <c r="B10" s="210" t="s">
        <v>25</v>
      </c>
      <c r="C10" s="211"/>
      <c r="D10" s="27">
        <v>39089</v>
      </c>
      <c r="E10" s="35">
        <v>0.3</v>
      </c>
      <c r="F10" s="185">
        <v>38289</v>
      </c>
      <c r="G10" s="35">
        <v>0.2</v>
      </c>
      <c r="H10" s="185">
        <v>33370</v>
      </c>
      <c r="I10" s="35">
        <v>0.2</v>
      </c>
      <c r="J10" s="185">
        <v>28311</v>
      </c>
      <c r="K10" s="35">
        <v>0.2</v>
      </c>
      <c r="L10" s="186">
        <v>27612</v>
      </c>
      <c r="M10" s="109">
        <f t="shared" si="0"/>
        <v>0.1</v>
      </c>
    </row>
    <row r="11" spans="1:13" ht="21" customHeight="1">
      <c r="A11" s="54"/>
      <c r="B11" s="210" t="s">
        <v>26</v>
      </c>
      <c r="C11" s="211"/>
      <c r="D11" s="27">
        <v>16364</v>
      </c>
      <c r="E11" s="35">
        <v>0.1</v>
      </c>
      <c r="F11" s="185">
        <v>20745</v>
      </c>
      <c r="G11" s="35">
        <v>0.1</v>
      </c>
      <c r="H11" s="185">
        <v>23236</v>
      </c>
      <c r="I11" s="35">
        <v>0.2</v>
      </c>
      <c r="J11" s="185">
        <v>26155</v>
      </c>
      <c r="K11" s="35">
        <v>0.2</v>
      </c>
      <c r="L11" s="186">
        <v>45749</v>
      </c>
      <c r="M11" s="109">
        <f t="shared" si="0"/>
        <v>0.2</v>
      </c>
    </row>
    <row r="12" spans="1:13" ht="21" customHeight="1">
      <c r="A12" s="54"/>
      <c r="B12" s="212" t="s">
        <v>3</v>
      </c>
      <c r="C12" s="213"/>
      <c r="D12" s="27">
        <v>8119</v>
      </c>
      <c r="E12" s="35">
        <v>0.1</v>
      </c>
      <c r="F12" s="185">
        <v>6944</v>
      </c>
      <c r="G12" s="35">
        <v>0</v>
      </c>
      <c r="H12" s="185">
        <v>5605</v>
      </c>
      <c r="I12" s="35">
        <v>0</v>
      </c>
      <c r="J12" s="185">
        <v>6174</v>
      </c>
      <c r="K12" s="35">
        <v>0</v>
      </c>
      <c r="L12" s="186">
        <v>99091</v>
      </c>
      <c r="M12" s="109">
        <f t="shared" si="0"/>
        <v>0.5</v>
      </c>
    </row>
    <row r="13" spans="1:13" ht="21" customHeight="1">
      <c r="A13" s="54"/>
      <c r="B13" s="210" t="s">
        <v>4</v>
      </c>
      <c r="C13" s="211"/>
      <c r="D13" s="27">
        <v>475210</v>
      </c>
      <c r="E13" s="35">
        <v>3.4</v>
      </c>
      <c r="F13" s="185">
        <v>474393</v>
      </c>
      <c r="G13" s="35">
        <v>3.1</v>
      </c>
      <c r="H13" s="185">
        <v>493680</v>
      </c>
      <c r="I13" s="35">
        <v>3.2</v>
      </c>
      <c r="J13" s="185">
        <v>510919</v>
      </c>
      <c r="K13" s="35">
        <v>3</v>
      </c>
      <c r="L13" s="186">
        <v>506565</v>
      </c>
      <c r="M13" s="109">
        <f t="shared" si="0"/>
        <v>2.6</v>
      </c>
    </row>
    <row r="14" spans="1:13" ht="21" customHeight="1">
      <c r="A14" s="54"/>
      <c r="B14" s="210" t="s">
        <v>5</v>
      </c>
      <c r="C14" s="211"/>
      <c r="D14" s="27">
        <v>71912</v>
      </c>
      <c r="E14" s="35">
        <v>0.5</v>
      </c>
      <c r="F14" s="185">
        <v>61008</v>
      </c>
      <c r="G14" s="35">
        <v>0.4</v>
      </c>
      <c r="H14" s="185">
        <v>51415</v>
      </c>
      <c r="I14" s="35">
        <v>0.3</v>
      </c>
      <c r="J14" s="185">
        <v>73483</v>
      </c>
      <c r="K14" s="35">
        <v>0.4</v>
      </c>
      <c r="L14" s="186">
        <v>64505</v>
      </c>
      <c r="M14" s="109">
        <f t="shared" si="0"/>
        <v>0.3</v>
      </c>
    </row>
    <row r="15" spans="1:13" ht="21" customHeight="1">
      <c r="A15" s="54"/>
      <c r="B15" s="210" t="s">
        <v>112</v>
      </c>
      <c r="C15" s="211"/>
      <c r="D15" s="27">
        <v>125685</v>
      </c>
      <c r="E15" s="35">
        <v>0.9</v>
      </c>
      <c r="F15" s="185">
        <v>115998</v>
      </c>
      <c r="G15" s="35">
        <v>0.8</v>
      </c>
      <c r="H15" s="185">
        <v>146016</v>
      </c>
      <c r="I15" s="35">
        <v>1</v>
      </c>
      <c r="J15" s="185">
        <v>45066</v>
      </c>
      <c r="K15" s="35">
        <v>0.3</v>
      </c>
      <c r="L15" s="186">
        <v>49708</v>
      </c>
      <c r="M15" s="109">
        <f t="shared" si="0"/>
        <v>0.3</v>
      </c>
    </row>
    <row r="16" spans="1:13" ht="21" customHeight="1">
      <c r="A16" s="54"/>
      <c r="B16" s="210" t="s">
        <v>113</v>
      </c>
      <c r="C16" s="211"/>
      <c r="D16" s="27">
        <v>50528</v>
      </c>
      <c r="E16" s="35">
        <v>0.4</v>
      </c>
      <c r="F16" s="185">
        <v>63330</v>
      </c>
      <c r="G16" s="35">
        <v>0.4</v>
      </c>
      <c r="H16" s="185">
        <v>97142</v>
      </c>
      <c r="I16" s="35">
        <v>0.6</v>
      </c>
      <c r="J16" s="185">
        <v>84445</v>
      </c>
      <c r="K16" s="35">
        <v>0.5</v>
      </c>
      <c r="L16" s="186">
        <v>18055</v>
      </c>
      <c r="M16" s="109">
        <f t="shared" si="0"/>
        <v>0.1</v>
      </c>
    </row>
    <row r="17" spans="1:13" ht="21" customHeight="1">
      <c r="A17" s="54"/>
      <c r="B17" s="33"/>
      <c r="C17" s="34" t="s">
        <v>27</v>
      </c>
      <c r="D17" s="27" t="s">
        <v>21</v>
      </c>
      <c r="E17" s="35" t="s">
        <v>21</v>
      </c>
      <c r="F17" s="185" t="s">
        <v>21</v>
      </c>
      <c r="G17" s="35" t="s">
        <v>21</v>
      </c>
      <c r="H17" s="185" t="s">
        <v>21</v>
      </c>
      <c r="I17" s="35" t="s">
        <v>21</v>
      </c>
      <c r="J17" s="185" t="s">
        <v>21</v>
      </c>
      <c r="K17" s="35" t="s">
        <v>21</v>
      </c>
      <c r="L17" s="185" t="s">
        <v>148</v>
      </c>
      <c r="M17" s="109" t="s">
        <v>149</v>
      </c>
    </row>
    <row r="18" spans="1:13" ht="21" customHeight="1">
      <c r="A18" s="54"/>
      <c r="B18" s="33"/>
      <c r="C18" s="34" t="s">
        <v>28</v>
      </c>
      <c r="D18" s="27">
        <v>50528</v>
      </c>
      <c r="E18" s="35">
        <v>0.4</v>
      </c>
      <c r="F18" s="185">
        <v>63330</v>
      </c>
      <c r="G18" s="35">
        <v>0.4</v>
      </c>
      <c r="H18" s="185">
        <v>97065</v>
      </c>
      <c r="I18" s="35">
        <v>0.6</v>
      </c>
      <c r="J18" s="185">
        <v>84427</v>
      </c>
      <c r="K18" s="35">
        <v>0.5</v>
      </c>
      <c r="L18" s="186">
        <v>17999</v>
      </c>
      <c r="M18" s="109">
        <f t="shared" si="0"/>
        <v>0.1</v>
      </c>
    </row>
    <row r="19" spans="1:13" ht="21" customHeight="1">
      <c r="A19" s="54"/>
      <c r="B19" s="23"/>
      <c r="C19" s="142" t="s">
        <v>111</v>
      </c>
      <c r="D19" s="27" t="s">
        <v>21</v>
      </c>
      <c r="E19" s="35" t="s">
        <v>21</v>
      </c>
      <c r="F19" s="185" t="s">
        <v>21</v>
      </c>
      <c r="G19" s="35" t="s">
        <v>21</v>
      </c>
      <c r="H19" s="185">
        <v>77</v>
      </c>
      <c r="I19" s="35">
        <v>0</v>
      </c>
      <c r="J19" s="185">
        <v>18</v>
      </c>
      <c r="K19" s="35">
        <v>0</v>
      </c>
      <c r="L19" s="186">
        <v>56</v>
      </c>
      <c r="M19" s="109">
        <f t="shared" si="0"/>
        <v>0</v>
      </c>
    </row>
    <row r="20" spans="1:13" ht="21" customHeight="1">
      <c r="A20" s="54"/>
      <c r="B20" s="212" t="s">
        <v>6</v>
      </c>
      <c r="C20" s="213"/>
      <c r="D20" s="27">
        <v>10499</v>
      </c>
      <c r="E20" s="35">
        <v>0.1</v>
      </c>
      <c r="F20" s="185">
        <v>10266</v>
      </c>
      <c r="G20" s="35">
        <v>0.1</v>
      </c>
      <c r="H20" s="185">
        <v>10125</v>
      </c>
      <c r="I20" s="35">
        <v>0.1</v>
      </c>
      <c r="J20" s="185">
        <v>10654</v>
      </c>
      <c r="K20" s="35">
        <v>0.1</v>
      </c>
      <c r="L20" s="186">
        <v>10750</v>
      </c>
      <c r="M20" s="109">
        <f t="shared" si="0"/>
        <v>0.1</v>
      </c>
    </row>
    <row r="21" spans="1:13" ht="21" customHeight="1">
      <c r="A21" s="54"/>
      <c r="B21" s="210" t="s">
        <v>7</v>
      </c>
      <c r="C21" s="211"/>
      <c r="D21" s="27">
        <v>386</v>
      </c>
      <c r="E21" s="35">
        <v>0</v>
      </c>
      <c r="F21" s="185">
        <v>621</v>
      </c>
      <c r="G21" s="35">
        <v>0</v>
      </c>
      <c r="H21" s="185">
        <v>297</v>
      </c>
      <c r="I21" s="35">
        <v>0</v>
      </c>
      <c r="J21" s="185">
        <v>3586</v>
      </c>
      <c r="K21" s="35">
        <v>0</v>
      </c>
      <c r="L21" s="186">
        <v>4050</v>
      </c>
      <c r="M21" s="109">
        <f t="shared" si="0"/>
        <v>0</v>
      </c>
    </row>
    <row r="22" spans="1:13" ht="21" customHeight="1">
      <c r="A22" s="54"/>
      <c r="B22" s="210" t="s">
        <v>29</v>
      </c>
      <c r="C22" s="211"/>
      <c r="D22" s="27">
        <v>254364</v>
      </c>
      <c r="E22" s="35">
        <v>1.8</v>
      </c>
      <c r="F22" s="185">
        <v>274080</v>
      </c>
      <c r="G22" s="35">
        <v>1.8</v>
      </c>
      <c r="H22" s="185">
        <v>277841</v>
      </c>
      <c r="I22" s="35">
        <v>1.8</v>
      </c>
      <c r="J22" s="185">
        <v>288166</v>
      </c>
      <c r="K22" s="35">
        <v>1.7</v>
      </c>
      <c r="L22" s="186">
        <v>310882</v>
      </c>
      <c r="M22" s="109">
        <f t="shared" si="0"/>
        <v>1.6</v>
      </c>
    </row>
    <row r="23" spans="1:13" ht="21" customHeight="1">
      <c r="A23" s="54"/>
      <c r="B23" s="210" t="s">
        <v>30</v>
      </c>
      <c r="C23" s="211"/>
      <c r="D23" s="27">
        <v>66717</v>
      </c>
      <c r="E23" s="35">
        <v>0.5</v>
      </c>
      <c r="F23" s="185">
        <v>72649</v>
      </c>
      <c r="G23" s="35">
        <v>0.5</v>
      </c>
      <c r="H23" s="185">
        <v>78776</v>
      </c>
      <c r="I23" s="35">
        <v>0.5</v>
      </c>
      <c r="J23" s="185">
        <v>81279</v>
      </c>
      <c r="K23" s="35">
        <v>0.5</v>
      </c>
      <c r="L23" s="186">
        <v>84808</v>
      </c>
      <c r="M23" s="109">
        <f t="shared" si="0"/>
        <v>0.4</v>
      </c>
    </row>
    <row r="24" spans="1:13" ht="21" customHeight="1">
      <c r="A24" s="54"/>
      <c r="B24" s="210" t="s">
        <v>31</v>
      </c>
      <c r="C24" s="211"/>
      <c r="D24" s="27">
        <v>669681</v>
      </c>
      <c r="E24" s="35">
        <v>4.9</v>
      </c>
      <c r="F24" s="185">
        <v>1247529</v>
      </c>
      <c r="G24" s="35">
        <v>8.1</v>
      </c>
      <c r="H24" s="185">
        <v>1565530</v>
      </c>
      <c r="I24" s="35">
        <v>10.2</v>
      </c>
      <c r="J24" s="185">
        <v>1826359</v>
      </c>
      <c r="K24" s="35">
        <v>10.7</v>
      </c>
      <c r="L24" s="186">
        <v>1990268</v>
      </c>
      <c r="M24" s="109">
        <f t="shared" si="0"/>
        <v>10.1</v>
      </c>
    </row>
    <row r="25" spans="1:13" ht="21" customHeight="1">
      <c r="A25" s="54"/>
      <c r="B25" s="210" t="s">
        <v>32</v>
      </c>
      <c r="C25" s="211"/>
      <c r="D25" s="27">
        <v>600338</v>
      </c>
      <c r="E25" s="35">
        <v>4.3</v>
      </c>
      <c r="F25" s="185">
        <v>730250</v>
      </c>
      <c r="G25" s="35">
        <v>4.8</v>
      </c>
      <c r="H25" s="185">
        <v>734194</v>
      </c>
      <c r="I25" s="35">
        <v>4.8</v>
      </c>
      <c r="J25" s="185">
        <v>746198</v>
      </c>
      <c r="K25" s="35">
        <v>4.4</v>
      </c>
      <c r="L25" s="186">
        <v>866858</v>
      </c>
      <c r="M25" s="109">
        <f t="shared" si="0"/>
        <v>4.4</v>
      </c>
    </row>
    <row r="26" spans="1:13" ht="21" customHeight="1">
      <c r="A26" s="54"/>
      <c r="B26" s="210" t="s">
        <v>33</v>
      </c>
      <c r="C26" s="211"/>
      <c r="D26" s="27">
        <v>50938</v>
      </c>
      <c r="E26" s="35">
        <v>0.4</v>
      </c>
      <c r="F26" s="185">
        <v>42140</v>
      </c>
      <c r="G26" s="35">
        <v>0.3</v>
      </c>
      <c r="H26" s="185">
        <v>35173</v>
      </c>
      <c r="I26" s="35">
        <v>0.2</v>
      </c>
      <c r="J26" s="185">
        <v>31394</v>
      </c>
      <c r="K26" s="35">
        <v>0.2</v>
      </c>
      <c r="L26" s="186">
        <v>24524</v>
      </c>
      <c r="M26" s="109">
        <f t="shared" si="0"/>
        <v>0.1</v>
      </c>
    </row>
    <row r="27" spans="1:13" ht="21" customHeight="1">
      <c r="A27" s="54"/>
      <c r="B27" s="210" t="s">
        <v>34</v>
      </c>
      <c r="C27" s="211"/>
      <c r="D27" s="27">
        <v>79141</v>
      </c>
      <c r="E27" s="35">
        <v>0.6</v>
      </c>
      <c r="F27" s="185">
        <v>40977</v>
      </c>
      <c r="G27" s="35">
        <v>0.3</v>
      </c>
      <c r="H27" s="185">
        <v>62437</v>
      </c>
      <c r="I27" s="35">
        <v>0.4</v>
      </c>
      <c r="J27" s="185">
        <v>125442</v>
      </c>
      <c r="K27" s="35">
        <v>0.7</v>
      </c>
      <c r="L27" s="186">
        <v>85383</v>
      </c>
      <c r="M27" s="109">
        <f t="shared" si="0"/>
        <v>0.4</v>
      </c>
    </row>
    <row r="28" spans="1:13" ht="21" customHeight="1">
      <c r="A28" s="54"/>
      <c r="B28" s="210" t="s">
        <v>35</v>
      </c>
      <c r="C28" s="211"/>
      <c r="D28" s="27">
        <v>346826</v>
      </c>
      <c r="E28" s="35">
        <v>2.5</v>
      </c>
      <c r="F28" s="185">
        <v>1004628</v>
      </c>
      <c r="G28" s="35">
        <v>6.5</v>
      </c>
      <c r="H28" s="185">
        <v>451638</v>
      </c>
      <c r="I28" s="35">
        <v>2.9</v>
      </c>
      <c r="J28" s="185">
        <v>545808</v>
      </c>
      <c r="K28" s="35">
        <v>3.2</v>
      </c>
      <c r="L28" s="186">
        <v>3487866</v>
      </c>
      <c r="M28" s="109">
        <f t="shared" si="0"/>
        <v>17.7</v>
      </c>
    </row>
    <row r="29" spans="1:13" ht="21" customHeight="1">
      <c r="A29" s="54"/>
      <c r="B29" s="210" t="s">
        <v>36</v>
      </c>
      <c r="C29" s="211"/>
      <c r="D29" s="27">
        <v>1294781</v>
      </c>
      <c r="E29" s="35">
        <v>9.4</v>
      </c>
      <c r="F29" s="185">
        <v>770302</v>
      </c>
      <c r="G29" s="35">
        <v>5</v>
      </c>
      <c r="H29" s="185">
        <v>872501</v>
      </c>
      <c r="I29" s="35">
        <v>5.7</v>
      </c>
      <c r="J29" s="185">
        <v>651391</v>
      </c>
      <c r="K29" s="35">
        <v>3.8</v>
      </c>
      <c r="L29" s="186">
        <v>644599</v>
      </c>
      <c r="M29" s="109">
        <f t="shared" si="0"/>
        <v>3.3</v>
      </c>
    </row>
    <row r="30" spans="1:13" ht="21" customHeight="1">
      <c r="A30" s="54"/>
      <c r="B30" s="210" t="s">
        <v>37</v>
      </c>
      <c r="C30" s="211"/>
      <c r="D30" s="27">
        <v>571357</v>
      </c>
      <c r="E30" s="35">
        <v>4.1</v>
      </c>
      <c r="F30" s="185">
        <v>591597</v>
      </c>
      <c r="G30" s="35">
        <v>3.9</v>
      </c>
      <c r="H30" s="185">
        <v>687316</v>
      </c>
      <c r="I30" s="35">
        <v>4.5</v>
      </c>
      <c r="J30" s="185">
        <v>593776</v>
      </c>
      <c r="K30" s="35">
        <v>3.5</v>
      </c>
      <c r="L30" s="186">
        <v>607577</v>
      </c>
      <c r="M30" s="109">
        <f t="shared" si="0"/>
        <v>3.1</v>
      </c>
    </row>
    <row r="31" spans="1:13" ht="21" customHeight="1" thickBot="1">
      <c r="A31" s="55"/>
      <c r="B31" s="225" t="s">
        <v>38</v>
      </c>
      <c r="C31" s="226"/>
      <c r="D31" s="58">
        <v>50000</v>
      </c>
      <c r="E31" s="57">
        <v>0.4</v>
      </c>
      <c r="F31" s="189">
        <v>924000</v>
      </c>
      <c r="G31" s="57">
        <v>6</v>
      </c>
      <c r="H31" s="189">
        <v>626000</v>
      </c>
      <c r="I31" s="57">
        <v>4.1</v>
      </c>
      <c r="J31" s="189">
        <v>1886900</v>
      </c>
      <c r="K31" s="57">
        <v>11</v>
      </c>
      <c r="L31" s="187">
        <v>870000</v>
      </c>
      <c r="M31" s="145">
        <f t="shared" si="0"/>
        <v>4.4</v>
      </c>
    </row>
    <row r="32" spans="1:13" ht="3.75" customHeight="1">
      <c r="A32" s="33"/>
      <c r="B32" s="33"/>
      <c r="C32" s="33"/>
      <c r="D32" s="27"/>
      <c r="E32" s="35"/>
      <c r="F32" s="27"/>
      <c r="G32" s="35"/>
      <c r="H32" s="27"/>
      <c r="I32" s="35"/>
      <c r="J32" s="27"/>
      <c r="K32" s="35"/>
      <c r="L32" s="108"/>
      <c r="M32" s="134"/>
    </row>
    <row r="33" spans="1:14" ht="20.25" customHeight="1">
      <c r="A33" s="26"/>
      <c r="B33" s="26"/>
      <c r="C33" s="26"/>
      <c r="D33" s="26"/>
      <c r="E33" s="26"/>
      <c r="F33" s="26"/>
      <c r="G33" s="26"/>
      <c r="H33" s="26"/>
      <c r="I33" s="26"/>
      <c r="J33" s="28"/>
      <c r="K33" s="26"/>
      <c r="L33" s="91"/>
      <c r="M33" s="129" t="s">
        <v>74</v>
      </c>
      <c r="N33" s="9"/>
    </row>
    <row r="34" spans="1:13" ht="21" customHeight="1">
      <c r="A34" s="9"/>
      <c r="B34" s="9"/>
      <c r="C34" s="9"/>
      <c r="D34" s="7"/>
      <c r="E34" s="8"/>
      <c r="F34" s="7"/>
      <c r="G34" s="8"/>
      <c r="H34" s="7"/>
      <c r="I34" s="8"/>
      <c r="J34" s="10"/>
      <c r="K34" s="9"/>
      <c r="L34" s="10"/>
      <c r="M34" s="9"/>
    </row>
  </sheetData>
  <sheetProtection/>
  <mergeCells count="29">
    <mergeCell ref="B21:C21"/>
    <mergeCell ref="B31:C31"/>
    <mergeCell ref="B24:C24"/>
    <mergeCell ref="B25:C25"/>
    <mergeCell ref="B26:C26"/>
    <mergeCell ref="B27:C27"/>
    <mergeCell ref="B30:C30"/>
    <mergeCell ref="B29:C29"/>
    <mergeCell ref="B28:C28"/>
    <mergeCell ref="B12:C12"/>
    <mergeCell ref="L5:M5"/>
    <mergeCell ref="B8:C8"/>
    <mergeCell ref="B16:C16"/>
    <mergeCell ref="H5:I5"/>
    <mergeCell ref="J5:K5"/>
    <mergeCell ref="B10:C10"/>
    <mergeCell ref="F5:G5"/>
    <mergeCell ref="A5:C6"/>
    <mergeCell ref="A7:C7"/>
    <mergeCell ref="H2:I2"/>
    <mergeCell ref="D5:E5"/>
    <mergeCell ref="B23:C23"/>
    <mergeCell ref="B15:C15"/>
    <mergeCell ref="B13:C13"/>
    <mergeCell ref="B9:C9"/>
    <mergeCell ref="B20:C20"/>
    <mergeCell ref="B14:C14"/>
    <mergeCell ref="B22:C22"/>
    <mergeCell ref="B11:C11"/>
  </mergeCells>
  <printOptions/>
  <pageMargins left="0.7874015748031497" right="0.5905511811023623" top="0.5905511811023623" bottom="0.5905511811023623" header="0.5118110236220472" footer="0.5118110236220472"/>
  <pageSetup fitToHeight="0" fitToWidth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5">
    <pageSetUpPr fitToPage="1"/>
  </sheetPr>
  <dimension ref="A1:N25"/>
  <sheetViews>
    <sheetView view="pageBreakPreview" zoomScale="80" zoomScaleSheetLayoutView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1" sqref="K1"/>
    </sheetView>
  </sheetViews>
  <sheetFormatPr defaultColWidth="9.00390625" defaultRowHeight="13.5"/>
  <cols>
    <col min="1" max="1" width="2.875" style="1" customWidth="1"/>
    <col min="2" max="2" width="7.00390625" style="1" customWidth="1"/>
    <col min="3" max="3" width="13.00390625" style="1" customWidth="1"/>
    <col min="4" max="4" width="18.625" style="1" customWidth="1"/>
    <col min="5" max="5" width="11.125" style="1" customWidth="1"/>
    <col min="6" max="6" width="18.625" style="1" customWidth="1"/>
    <col min="7" max="7" width="11.125" style="1" customWidth="1"/>
    <col min="8" max="8" width="18.625" style="1" customWidth="1"/>
    <col min="9" max="9" width="11.125" style="1" customWidth="1"/>
    <col min="10" max="10" width="18.625" style="1" customWidth="1"/>
    <col min="11" max="11" width="11.125" style="1" customWidth="1"/>
    <col min="12" max="12" width="18.625" style="1" customWidth="1"/>
    <col min="13" max="13" width="11.125" style="1" customWidth="1"/>
    <col min="14" max="16384" width="9.00390625" style="1" customWidth="1"/>
  </cols>
  <sheetData>
    <row r="1" spans="2:14" ht="20.25" customHeight="1">
      <c r="B1" s="24"/>
      <c r="C1" s="24"/>
      <c r="D1" s="26"/>
      <c r="E1" s="26"/>
      <c r="F1" s="26"/>
      <c r="G1" s="26"/>
      <c r="H1" s="26"/>
      <c r="I1" s="26"/>
      <c r="J1" s="28"/>
      <c r="K1" s="26"/>
      <c r="L1" s="26"/>
      <c r="M1" s="26"/>
      <c r="N1" s="9"/>
    </row>
    <row r="2" spans="1:14" ht="20.25" customHeight="1">
      <c r="A2" s="74" t="s">
        <v>82</v>
      </c>
      <c r="B2" s="24"/>
      <c r="C2" s="24"/>
      <c r="D2" s="26"/>
      <c r="E2" s="26"/>
      <c r="F2" s="26"/>
      <c r="G2" s="26"/>
      <c r="H2" s="26"/>
      <c r="I2" s="26"/>
      <c r="J2" s="28"/>
      <c r="K2" s="26"/>
      <c r="L2" s="26"/>
      <c r="M2" s="128" t="s">
        <v>72</v>
      </c>
      <c r="N2" s="9"/>
    </row>
    <row r="3" spans="1:14" ht="2.25" customHeight="1" thickBot="1">
      <c r="A3" s="74"/>
      <c r="B3" s="24"/>
      <c r="C3" s="24"/>
      <c r="D3" s="26"/>
      <c r="E3" s="26"/>
      <c r="F3" s="26"/>
      <c r="G3" s="26"/>
      <c r="H3" s="26"/>
      <c r="I3" s="26"/>
      <c r="J3" s="28"/>
      <c r="K3" s="26"/>
      <c r="L3" s="26"/>
      <c r="M3" s="128"/>
      <c r="N3" s="9"/>
    </row>
    <row r="4" spans="1:13" ht="26.25" customHeight="1">
      <c r="A4" s="216"/>
      <c r="B4" s="217"/>
      <c r="C4" s="217"/>
      <c r="D4" s="208" t="s">
        <v>91</v>
      </c>
      <c r="E4" s="229"/>
      <c r="F4" s="208" t="s">
        <v>92</v>
      </c>
      <c r="G4" s="229"/>
      <c r="H4" s="214" t="s">
        <v>109</v>
      </c>
      <c r="I4" s="228"/>
      <c r="J4" s="208" t="s">
        <v>120</v>
      </c>
      <c r="K4" s="228"/>
      <c r="L4" s="208" t="s">
        <v>143</v>
      </c>
      <c r="M4" s="227"/>
    </row>
    <row r="5" spans="1:13" ht="26.25" customHeight="1">
      <c r="A5" s="219"/>
      <c r="B5" s="220"/>
      <c r="C5" s="220"/>
      <c r="D5" s="36" t="s">
        <v>0</v>
      </c>
      <c r="E5" s="36" t="s">
        <v>1</v>
      </c>
      <c r="F5" s="36" t="s">
        <v>0</v>
      </c>
      <c r="G5" s="36" t="s">
        <v>73</v>
      </c>
      <c r="H5" s="30" t="s">
        <v>0</v>
      </c>
      <c r="I5" s="29" t="s">
        <v>1</v>
      </c>
      <c r="J5" s="36" t="s">
        <v>0</v>
      </c>
      <c r="K5" s="29" t="s">
        <v>1</v>
      </c>
      <c r="L5" s="36" t="s">
        <v>0</v>
      </c>
      <c r="M5" s="59" t="s">
        <v>1</v>
      </c>
    </row>
    <row r="6" spans="1:13" ht="26.25" customHeight="1">
      <c r="A6" s="222" t="s">
        <v>2</v>
      </c>
      <c r="B6" s="223"/>
      <c r="C6" s="224"/>
      <c r="D6" s="71">
        <v>13039805</v>
      </c>
      <c r="E6" s="146" t="s">
        <v>21</v>
      </c>
      <c r="F6" s="188">
        <v>14477506</v>
      </c>
      <c r="G6" s="146" t="s">
        <v>21</v>
      </c>
      <c r="H6" s="188">
        <v>14688920</v>
      </c>
      <c r="I6" s="146" t="s">
        <v>21</v>
      </c>
      <c r="J6" s="188">
        <v>16473581</v>
      </c>
      <c r="K6" s="146" t="s">
        <v>150</v>
      </c>
      <c r="L6" s="190">
        <v>18683412</v>
      </c>
      <c r="M6" s="172" t="s">
        <v>150</v>
      </c>
    </row>
    <row r="7" spans="1:13" ht="26.25" customHeight="1">
      <c r="A7" s="54"/>
      <c r="B7" s="210" t="s">
        <v>42</v>
      </c>
      <c r="C7" s="211"/>
      <c r="D7" s="27">
        <v>3191190</v>
      </c>
      <c r="E7" s="85">
        <v>24.5</v>
      </c>
      <c r="F7" s="185">
        <v>3137957</v>
      </c>
      <c r="G7" s="85">
        <v>21.7</v>
      </c>
      <c r="H7" s="185">
        <v>3271177</v>
      </c>
      <c r="I7" s="85">
        <v>22.3</v>
      </c>
      <c r="J7" s="185">
        <v>3348097</v>
      </c>
      <c r="K7" s="85">
        <v>20.3</v>
      </c>
      <c r="L7" s="194">
        <v>3432351</v>
      </c>
      <c r="M7" s="173">
        <f>ROUND(L7/$L$6*100,1)</f>
        <v>18.4</v>
      </c>
    </row>
    <row r="8" spans="1:13" ht="26.25" customHeight="1">
      <c r="A8" s="54"/>
      <c r="B8" s="23"/>
      <c r="C8" s="34" t="s">
        <v>43</v>
      </c>
      <c r="D8" s="27">
        <v>2192908</v>
      </c>
      <c r="E8" s="85">
        <v>16.8</v>
      </c>
      <c r="F8" s="185">
        <v>2056470</v>
      </c>
      <c r="G8" s="85">
        <v>14.2</v>
      </c>
      <c r="H8" s="185">
        <v>2122854</v>
      </c>
      <c r="I8" s="85">
        <v>14.5</v>
      </c>
      <c r="J8" s="185">
        <v>2189532</v>
      </c>
      <c r="K8" s="85">
        <v>13.3</v>
      </c>
      <c r="L8" s="186">
        <v>2237369</v>
      </c>
      <c r="M8" s="173">
        <f aca="true" t="shared" si="0" ref="M8:M20">ROUND(L8/$L$6*100,1)</f>
        <v>12</v>
      </c>
    </row>
    <row r="9" spans="1:13" ht="26.25" customHeight="1">
      <c r="A9" s="54"/>
      <c r="B9" s="210" t="s">
        <v>44</v>
      </c>
      <c r="C9" s="211"/>
      <c r="D9" s="27">
        <v>1192754</v>
      </c>
      <c r="E9" s="85">
        <v>9.1</v>
      </c>
      <c r="F9" s="185">
        <v>2073950</v>
      </c>
      <c r="G9" s="85">
        <v>14.3</v>
      </c>
      <c r="H9" s="185">
        <v>2306240</v>
      </c>
      <c r="I9" s="85">
        <v>15.7</v>
      </c>
      <c r="J9" s="185">
        <v>2522162</v>
      </c>
      <c r="K9" s="85">
        <v>15.3</v>
      </c>
      <c r="L9" s="194">
        <v>2645904</v>
      </c>
      <c r="M9" s="173">
        <f t="shared" si="0"/>
        <v>14.2</v>
      </c>
    </row>
    <row r="10" spans="1:13" ht="26.25" customHeight="1">
      <c r="A10" s="54"/>
      <c r="B10" s="210" t="s">
        <v>45</v>
      </c>
      <c r="C10" s="211"/>
      <c r="D10" s="27">
        <v>1092476</v>
      </c>
      <c r="E10" s="85">
        <v>8.4</v>
      </c>
      <c r="F10" s="185">
        <v>719008</v>
      </c>
      <c r="G10" s="85">
        <v>5</v>
      </c>
      <c r="H10" s="185">
        <v>730487</v>
      </c>
      <c r="I10" s="85">
        <v>5</v>
      </c>
      <c r="J10" s="185">
        <v>786986</v>
      </c>
      <c r="K10" s="85">
        <v>4.8</v>
      </c>
      <c r="L10" s="194">
        <v>972853</v>
      </c>
      <c r="M10" s="173">
        <f t="shared" si="0"/>
        <v>5.2</v>
      </c>
    </row>
    <row r="11" spans="1:13" ht="26.25" customHeight="1">
      <c r="A11" s="54"/>
      <c r="B11" s="210" t="s">
        <v>46</v>
      </c>
      <c r="C11" s="211"/>
      <c r="D11" s="27">
        <v>2623513</v>
      </c>
      <c r="E11" s="85">
        <v>20.1</v>
      </c>
      <c r="F11" s="185">
        <v>2696214</v>
      </c>
      <c r="G11" s="85">
        <v>18.6</v>
      </c>
      <c r="H11" s="185">
        <v>2906429</v>
      </c>
      <c r="I11" s="85">
        <v>19.8</v>
      </c>
      <c r="J11" s="185">
        <v>2799333</v>
      </c>
      <c r="K11" s="85">
        <v>17</v>
      </c>
      <c r="L11" s="194">
        <v>2950262</v>
      </c>
      <c r="M11" s="173">
        <f t="shared" si="0"/>
        <v>15.8</v>
      </c>
    </row>
    <row r="12" spans="1:13" ht="26.25" customHeight="1">
      <c r="A12" s="54"/>
      <c r="B12" s="210" t="s">
        <v>47</v>
      </c>
      <c r="C12" s="211"/>
      <c r="D12" s="27">
        <v>214386</v>
      </c>
      <c r="E12" s="85">
        <v>1.6</v>
      </c>
      <c r="F12" s="185">
        <v>215257</v>
      </c>
      <c r="G12" s="85">
        <v>1.5</v>
      </c>
      <c r="H12" s="185">
        <v>207642</v>
      </c>
      <c r="I12" s="85">
        <v>1.4</v>
      </c>
      <c r="J12" s="185">
        <v>227400</v>
      </c>
      <c r="K12" s="85">
        <v>1.4</v>
      </c>
      <c r="L12" s="194">
        <v>241726</v>
      </c>
      <c r="M12" s="173">
        <f t="shared" si="0"/>
        <v>1.3</v>
      </c>
    </row>
    <row r="13" spans="1:13" ht="26.25" customHeight="1">
      <c r="A13" s="54"/>
      <c r="B13" s="210" t="s">
        <v>40</v>
      </c>
      <c r="C13" s="211"/>
      <c r="D13" s="27">
        <v>1582870</v>
      </c>
      <c r="E13" s="85">
        <v>12.1</v>
      </c>
      <c r="F13" s="185">
        <v>849997</v>
      </c>
      <c r="G13" s="85">
        <v>5.9</v>
      </c>
      <c r="H13" s="185">
        <v>861387</v>
      </c>
      <c r="I13" s="85">
        <v>5.8</v>
      </c>
      <c r="J13" s="185">
        <v>973403</v>
      </c>
      <c r="K13" s="85">
        <v>5.9</v>
      </c>
      <c r="L13" s="194">
        <v>1054010</v>
      </c>
      <c r="M13" s="173">
        <f t="shared" si="0"/>
        <v>5.6</v>
      </c>
    </row>
    <row r="14" spans="1:13" ht="26.25" customHeight="1">
      <c r="A14" s="54"/>
      <c r="B14" s="210" t="s">
        <v>48</v>
      </c>
      <c r="C14" s="211"/>
      <c r="D14" s="27">
        <v>102157</v>
      </c>
      <c r="E14" s="85">
        <v>0.8</v>
      </c>
      <c r="F14" s="185">
        <v>148611</v>
      </c>
      <c r="G14" s="85">
        <v>1</v>
      </c>
      <c r="H14" s="185">
        <v>57247</v>
      </c>
      <c r="I14" s="85">
        <v>0.4</v>
      </c>
      <c r="J14" s="185">
        <v>63500</v>
      </c>
      <c r="K14" s="85">
        <v>0.4</v>
      </c>
      <c r="L14" s="194">
        <v>2613722</v>
      </c>
      <c r="M14" s="173">
        <f t="shared" si="0"/>
        <v>14</v>
      </c>
    </row>
    <row r="15" spans="1:13" ht="26.25" customHeight="1">
      <c r="A15" s="54"/>
      <c r="B15" s="210" t="s">
        <v>8</v>
      </c>
      <c r="C15" s="211"/>
      <c r="D15" s="27">
        <v>50000</v>
      </c>
      <c r="E15" s="85">
        <v>0.4</v>
      </c>
      <c r="F15" s="185">
        <v>226000</v>
      </c>
      <c r="G15" s="85">
        <v>1.6</v>
      </c>
      <c r="H15" s="185">
        <v>276000</v>
      </c>
      <c r="I15" s="85">
        <v>1.9</v>
      </c>
      <c r="J15" s="185">
        <v>266783</v>
      </c>
      <c r="K15" s="85">
        <v>1.6</v>
      </c>
      <c r="L15" s="194">
        <v>331000</v>
      </c>
      <c r="M15" s="173">
        <f t="shared" si="0"/>
        <v>1.8</v>
      </c>
    </row>
    <row r="16" spans="1:13" ht="26.25" customHeight="1">
      <c r="A16" s="54"/>
      <c r="B16" s="210" t="s">
        <v>41</v>
      </c>
      <c r="C16" s="211"/>
      <c r="D16" s="27">
        <v>1457086</v>
      </c>
      <c r="E16" s="85">
        <v>11.2</v>
      </c>
      <c r="F16" s="185">
        <v>1543426</v>
      </c>
      <c r="G16" s="85">
        <v>10.6</v>
      </c>
      <c r="H16" s="185">
        <v>1276200</v>
      </c>
      <c r="I16" s="85">
        <v>8.7</v>
      </c>
      <c r="J16" s="185">
        <v>1779880</v>
      </c>
      <c r="K16" s="85">
        <v>10.8</v>
      </c>
      <c r="L16" s="194">
        <v>1742304</v>
      </c>
      <c r="M16" s="173">
        <f t="shared" si="0"/>
        <v>9.3</v>
      </c>
    </row>
    <row r="17" spans="1:13" ht="26.25" customHeight="1">
      <c r="A17" s="54"/>
      <c r="B17" s="210" t="s">
        <v>9</v>
      </c>
      <c r="C17" s="211"/>
      <c r="D17" s="27" t="s">
        <v>21</v>
      </c>
      <c r="E17" s="85" t="s">
        <v>21</v>
      </c>
      <c r="F17" s="185" t="s">
        <v>21</v>
      </c>
      <c r="G17" s="85" t="s">
        <v>21</v>
      </c>
      <c r="H17" s="185" t="s">
        <v>21</v>
      </c>
      <c r="I17" s="85" t="s">
        <v>21</v>
      </c>
      <c r="J17" s="185" t="s">
        <v>21</v>
      </c>
      <c r="K17" s="85" t="s">
        <v>21</v>
      </c>
      <c r="L17" s="195" t="s">
        <v>21</v>
      </c>
      <c r="M17" s="85" t="s">
        <v>21</v>
      </c>
    </row>
    <row r="18" spans="1:13" ht="26.25" customHeight="1">
      <c r="A18" s="54"/>
      <c r="B18" s="210" t="s">
        <v>10</v>
      </c>
      <c r="C18" s="211"/>
      <c r="D18" s="27">
        <v>1533258</v>
      </c>
      <c r="E18" s="85">
        <v>11.8</v>
      </c>
      <c r="F18" s="185">
        <v>2867086</v>
      </c>
      <c r="G18" s="85">
        <v>19.8</v>
      </c>
      <c r="H18" s="185">
        <v>2795634</v>
      </c>
      <c r="I18" s="85">
        <v>19</v>
      </c>
      <c r="J18" s="185">
        <v>3704762</v>
      </c>
      <c r="K18" s="85">
        <v>22.5</v>
      </c>
      <c r="L18" s="194">
        <v>2699280</v>
      </c>
      <c r="M18" s="173">
        <f t="shared" si="0"/>
        <v>14.4</v>
      </c>
    </row>
    <row r="19" spans="1:13" ht="26.25" customHeight="1">
      <c r="A19" s="54"/>
      <c r="B19" s="33"/>
      <c r="C19" s="34" t="s">
        <v>49</v>
      </c>
      <c r="D19" s="27">
        <v>276716</v>
      </c>
      <c r="E19" s="85">
        <v>2.1</v>
      </c>
      <c r="F19" s="185">
        <v>904719</v>
      </c>
      <c r="G19" s="85">
        <v>6.2</v>
      </c>
      <c r="H19" s="185">
        <v>2104252</v>
      </c>
      <c r="I19" s="85">
        <v>14.3</v>
      </c>
      <c r="J19" s="185">
        <v>1848072</v>
      </c>
      <c r="K19" s="85">
        <v>11.2</v>
      </c>
      <c r="L19" s="186">
        <f>+L18-L20</f>
        <v>2187076</v>
      </c>
      <c r="M19" s="173">
        <f t="shared" si="0"/>
        <v>11.7</v>
      </c>
    </row>
    <row r="20" spans="1:13" ht="26.25" customHeight="1">
      <c r="A20" s="54"/>
      <c r="B20" s="33"/>
      <c r="C20" s="34" t="s">
        <v>50</v>
      </c>
      <c r="D20" s="27">
        <v>1256542</v>
      </c>
      <c r="E20" s="85">
        <v>9.6</v>
      </c>
      <c r="F20" s="185">
        <v>1962367</v>
      </c>
      <c r="G20" s="85">
        <v>13.6</v>
      </c>
      <c r="H20" s="185">
        <v>691382</v>
      </c>
      <c r="I20" s="85">
        <v>4.7</v>
      </c>
      <c r="J20" s="185">
        <v>1789634</v>
      </c>
      <c r="K20" s="85">
        <v>10.9</v>
      </c>
      <c r="L20" s="186">
        <v>512204</v>
      </c>
      <c r="M20" s="173">
        <f t="shared" si="0"/>
        <v>2.7</v>
      </c>
    </row>
    <row r="21" spans="1:13" ht="26.25" customHeight="1">
      <c r="A21" s="54"/>
      <c r="B21" s="210" t="s">
        <v>51</v>
      </c>
      <c r="C21" s="211"/>
      <c r="D21" s="39">
        <v>115</v>
      </c>
      <c r="E21" s="85">
        <v>0</v>
      </c>
      <c r="F21" s="185" t="s">
        <v>21</v>
      </c>
      <c r="G21" s="85" t="s">
        <v>21</v>
      </c>
      <c r="H21" s="192">
        <v>477</v>
      </c>
      <c r="I21" s="85">
        <v>0</v>
      </c>
      <c r="J21" s="185">
        <v>1275</v>
      </c>
      <c r="K21" s="85">
        <v>0</v>
      </c>
      <c r="L21" s="185" t="s">
        <v>21</v>
      </c>
      <c r="M21" s="85" t="s">
        <v>21</v>
      </c>
    </row>
    <row r="22" spans="1:13" ht="26.25" customHeight="1" thickBot="1">
      <c r="A22" s="55"/>
      <c r="B22" s="225" t="s">
        <v>11</v>
      </c>
      <c r="C22" s="226"/>
      <c r="D22" s="60" t="s">
        <v>21</v>
      </c>
      <c r="E22" s="147" t="s">
        <v>21</v>
      </c>
      <c r="F22" s="189" t="s">
        <v>21</v>
      </c>
      <c r="G22" s="147" t="s">
        <v>21</v>
      </c>
      <c r="H22" s="193" t="s">
        <v>21</v>
      </c>
      <c r="I22" s="147" t="s">
        <v>21</v>
      </c>
      <c r="J22" s="193" t="s">
        <v>21</v>
      </c>
      <c r="K22" s="147" t="s">
        <v>21</v>
      </c>
      <c r="L22" s="196" t="s">
        <v>21</v>
      </c>
      <c r="M22" s="147" t="s">
        <v>21</v>
      </c>
    </row>
    <row r="23" spans="1:13" ht="4.5" customHeight="1">
      <c r="A23" s="33"/>
      <c r="B23" s="33"/>
      <c r="C23" s="33"/>
      <c r="D23" s="39"/>
      <c r="E23" s="39"/>
      <c r="F23" s="27"/>
      <c r="G23" s="39"/>
      <c r="H23" s="39"/>
      <c r="I23" s="39"/>
      <c r="J23" s="39"/>
      <c r="K23" s="39"/>
      <c r="L23" s="110"/>
      <c r="M23" s="110"/>
    </row>
    <row r="24" spans="1:14" ht="19.5" customHeight="1">
      <c r="A24" s="26"/>
      <c r="B24" s="26"/>
      <c r="C24" s="26"/>
      <c r="D24" s="26"/>
      <c r="E24" s="26"/>
      <c r="F24" s="26"/>
      <c r="G24" s="26"/>
      <c r="H24" s="26"/>
      <c r="I24" s="26"/>
      <c r="J24" s="28"/>
      <c r="K24" s="26"/>
      <c r="L24" s="26"/>
      <c r="M24" s="129" t="s">
        <v>52</v>
      </c>
      <c r="N24" s="9"/>
    </row>
    <row r="25" spans="1:13" ht="1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</sheetData>
  <sheetProtection/>
  <mergeCells count="20">
    <mergeCell ref="B14:C14"/>
    <mergeCell ref="J4:K4"/>
    <mergeCell ref="D4:E4"/>
    <mergeCell ref="F4:G4"/>
    <mergeCell ref="B22:C22"/>
    <mergeCell ref="A4:C5"/>
    <mergeCell ref="B15:C15"/>
    <mergeCell ref="B16:C16"/>
    <mergeCell ref="B17:C17"/>
    <mergeCell ref="B18:C18"/>
    <mergeCell ref="L4:M4"/>
    <mergeCell ref="B21:C21"/>
    <mergeCell ref="H4:I4"/>
    <mergeCell ref="B9:C9"/>
    <mergeCell ref="B10:C10"/>
    <mergeCell ref="B11:C11"/>
    <mergeCell ref="B12:C12"/>
    <mergeCell ref="A6:C6"/>
    <mergeCell ref="B7:C7"/>
    <mergeCell ref="B13:C13"/>
  </mergeCells>
  <printOptions/>
  <pageMargins left="0.7874015748031497" right="0.5905511811023623" top="0.5905511811023623" bottom="0.5905511811023623" header="0.5118110236220472" footer="0.5118110236220472"/>
  <pageSetup fitToHeight="0" fitToWidth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7"/>
  <dimension ref="A1:AL51"/>
  <sheetViews>
    <sheetView view="pageBreakPreview" zoomScaleSheetLayoutView="100" zoomScalePageLayoutView="0" workbookViewId="0" topLeftCell="A1">
      <pane xSplit="4" topLeftCell="E1" activePane="topRight" state="frozen"/>
      <selection pane="topLeft" activeCell="A1" sqref="A1"/>
      <selection pane="topRight" activeCell="E5" sqref="E5"/>
    </sheetView>
  </sheetViews>
  <sheetFormatPr defaultColWidth="9.00390625" defaultRowHeight="13.5"/>
  <cols>
    <col min="1" max="1" width="3.75390625" style="1" customWidth="1"/>
    <col min="2" max="2" width="7.00390625" style="1" customWidth="1"/>
    <col min="3" max="3" width="16.375" style="1" customWidth="1"/>
    <col min="4" max="4" width="3.125" style="1" customWidth="1"/>
    <col min="5" max="5" width="13.25390625" style="1" customWidth="1"/>
    <col min="6" max="6" width="5.00390625" style="1" customWidth="1"/>
    <col min="7" max="7" width="10.375" style="1" customWidth="1"/>
    <col min="8" max="8" width="0.6171875" style="1" customWidth="1"/>
    <col min="9" max="9" width="14.625" style="1" customWidth="1"/>
    <col min="10" max="10" width="3.75390625" style="1" customWidth="1"/>
    <col min="11" max="11" width="10.75390625" style="1" customWidth="1"/>
    <col min="12" max="12" width="0.37109375" style="1" customWidth="1"/>
    <col min="13" max="13" width="10.875" style="1" customWidth="1"/>
    <col min="14" max="14" width="7.375" style="1" customWidth="1"/>
    <col min="15" max="15" width="7.625" style="1" customWidth="1"/>
    <col min="16" max="16" width="3.25390625" style="1" customWidth="1"/>
    <col min="17" max="17" width="7.75390625" style="1" customWidth="1"/>
    <col min="18" max="18" width="10.75390625" style="1" customWidth="1"/>
    <col min="19" max="19" width="0.74609375" style="1" customWidth="1"/>
    <col min="20" max="20" width="10.125" style="1" customWidth="1"/>
    <col min="21" max="21" width="4.625" style="1" customWidth="1"/>
    <col min="22" max="22" width="11.125" style="1" customWidth="1"/>
    <col min="23" max="23" width="2.625" style="1" customWidth="1"/>
    <col min="24" max="24" width="8.375" style="1" customWidth="1"/>
    <col min="25" max="25" width="2.375" style="1" customWidth="1"/>
    <col min="26" max="26" width="4.00390625" style="1" customWidth="1"/>
    <col min="27" max="27" width="3.375" style="1" customWidth="1"/>
    <col min="28" max="28" width="26.75390625" style="1" customWidth="1"/>
    <col min="29" max="29" width="18.375" style="1" customWidth="1"/>
    <col min="30" max="30" width="11.125" style="1" customWidth="1"/>
    <col min="31" max="31" width="18.375" style="1" customWidth="1"/>
    <col min="32" max="32" width="11.125" style="1" customWidth="1"/>
    <col min="33" max="33" width="18.375" style="1" customWidth="1"/>
    <col min="34" max="34" width="10.75390625" style="1" customWidth="1"/>
    <col min="35" max="35" width="18.375" style="1" customWidth="1"/>
    <col min="36" max="36" width="10.75390625" style="1" customWidth="1"/>
    <col min="37" max="37" width="18.375" style="1" customWidth="1"/>
    <col min="38" max="38" width="10.75390625" style="1" customWidth="1"/>
    <col min="39" max="16384" width="9.00390625" style="1" customWidth="1"/>
  </cols>
  <sheetData>
    <row r="1" spans="1:38" ht="19.5" customHeight="1">
      <c r="A1" s="74" t="s">
        <v>83</v>
      </c>
      <c r="B1" s="24"/>
      <c r="C1" s="26"/>
      <c r="D1" s="26"/>
      <c r="E1" s="26"/>
      <c r="F1" s="26"/>
      <c r="G1" s="23"/>
      <c r="H1" s="23"/>
      <c r="I1" s="23"/>
      <c r="J1" s="23"/>
      <c r="K1" s="23"/>
      <c r="L1" s="23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3"/>
      <c r="AB1" s="23"/>
      <c r="AC1" s="23"/>
      <c r="AD1" s="38"/>
      <c r="AE1" s="23"/>
      <c r="AF1" s="38"/>
      <c r="AG1" s="23"/>
      <c r="AH1" s="38"/>
      <c r="AI1" s="23"/>
      <c r="AJ1" s="38"/>
      <c r="AK1" s="23"/>
      <c r="AL1" s="38"/>
    </row>
    <row r="2" spans="1:38" ht="1.5" customHeight="1" thickBot="1">
      <c r="A2" s="74"/>
      <c r="B2" s="24"/>
      <c r="C2" s="26"/>
      <c r="D2" s="26"/>
      <c r="E2" s="26"/>
      <c r="F2" s="26"/>
      <c r="G2" s="23"/>
      <c r="H2" s="23"/>
      <c r="I2" s="23"/>
      <c r="J2" s="23"/>
      <c r="K2" s="23"/>
      <c r="L2" s="23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3"/>
      <c r="AB2" s="23"/>
      <c r="AC2" s="23"/>
      <c r="AD2" s="38"/>
      <c r="AE2" s="23"/>
      <c r="AF2" s="38"/>
      <c r="AG2" s="23"/>
      <c r="AH2" s="38"/>
      <c r="AI2" s="23"/>
      <c r="AJ2" s="38"/>
      <c r="AK2" s="23"/>
      <c r="AL2" s="38"/>
    </row>
    <row r="3" spans="1:38" ht="24.75" customHeight="1">
      <c r="A3" s="278"/>
      <c r="B3" s="279"/>
      <c r="C3" s="279"/>
      <c r="D3" s="280"/>
      <c r="E3" s="307" t="s">
        <v>91</v>
      </c>
      <c r="F3" s="301"/>
      <c r="G3" s="301"/>
      <c r="H3" s="301"/>
      <c r="I3" s="301" t="s">
        <v>92</v>
      </c>
      <c r="J3" s="301"/>
      <c r="K3" s="301"/>
      <c r="L3" s="301"/>
      <c r="M3" s="301" t="s">
        <v>109</v>
      </c>
      <c r="N3" s="301"/>
      <c r="O3" s="301"/>
      <c r="P3" s="301"/>
      <c r="Q3" s="301" t="s">
        <v>120</v>
      </c>
      <c r="R3" s="301"/>
      <c r="S3" s="301"/>
      <c r="T3" s="301"/>
      <c r="U3" s="301" t="s">
        <v>143</v>
      </c>
      <c r="V3" s="301"/>
      <c r="W3" s="301"/>
      <c r="X3" s="301"/>
      <c r="Y3" s="302"/>
      <c r="Z3" s="40"/>
      <c r="AA3" s="23"/>
      <c r="AB3" s="23"/>
      <c r="AC3" s="249"/>
      <c r="AD3" s="250"/>
      <c r="AE3" s="249"/>
      <c r="AF3" s="250"/>
      <c r="AG3" s="249"/>
      <c r="AH3" s="257"/>
      <c r="AI3" s="249"/>
      <c r="AJ3" s="257"/>
      <c r="AK3" s="249"/>
      <c r="AL3" s="257"/>
    </row>
    <row r="4" spans="1:38" ht="24.75" customHeight="1">
      <c r="A4" s="281"/>
      <c r="B4" s="282"/>
      <c r="C4" s="282"/>
      <c r="D4" s="283"/>
      <c r="E4" s="254" t="s">
        <v>95</v>
      </c>
      <c r="F4" s="255"/>
      <c r="G4" s="255" t="s">
        <v>94</v>
      </c>
      <c r="H4" s="255"/>
      <c r="I4" s="255" t="s">
        <v>95</v>
      </c>
      <c r="J4" s="255"/>
      <c r="K4" s="255" t="s">
        <v>94</v>
      </c>
      <c r="L4" s="255"/>
      <c r="M4" s="255" t="s">
        <v>95</v>
      </c>
      <c r="N4" s="255"/>
      <c r="O4" s="255" t="s">
        <v>94</v>
      </c>
      <c r="P4" s="255"/>
      <c r="Q4" s="255" t="s">
        <v>95</v>
      </c>
      <c r="R4" s="255"/>
      <c r="S4" s="255" t="s">
        <v>94</v>
      </c>
      <c r="T4" s="255"/>
      <c r="U4" s="255" t="s">
        <v>95</v>
      </c>
      <c r="V4" s="255"/>
      <c r="W4" s="255"/>
      <c r="X4" s="255" t="s">
        <v>94</v>
      </c>
      <c r="Y4" s="306"/>
      <c r="Z4" s="40"/>
      <c r="AA4" s="23"/>
      <c r="AB4" s="23"/>
      <c r="AC4" s="40"/>
      <c r="AD4" s="40"/>
      <c r="AE4" s="40"/>
      <c r="AF4" s="40"/>
      <c r="AG4" s="40"/>
      <c r="AH4" s="40"/>
      <c r="AI4" s="40"/>
      <c r="AJ4" s="40"/>
      <c r="AK4" s="40"/>
      <c r="AL4" s="40"/>
    </row>
    <row r="5" spans="1:38" ht="13.5" customHeight="1">
      <c r="A5" s="118"/>
      <c r="B5" s="40"/>
      <c r="C5" s="40"/>
      <c r="D5" s="99"/>
      <c r="E5" s="40"/>
      <c r="F5" s="40" t="s">
        <v>85</v>
      </c>
      <c r="G5" s="303" t="s">
        <v>86</v>
      </c>
      <c r="H5" s="303"/>
      <c r="I5" s="197"/>
      <c r="J5" s="198" t="s">
        <v>85</v>
      </c>
      <c r="K5" s="199" t="s">
        <v>86</v>
      </c>
      <c r="L5" s="198"/>
      <c r="M5" s="197"/>
      <c r="N5" s="199" t="s">
        <v>85</v>
      </c>
      <c r="O5" s="198"/>
      <c r="P5" s="198" t="s">
        <v>86</v>
      </c>
      <c r="Q5" s="197"/>
      <c r="R5" s="199" t="s">
        <v>85</v>
      </c>
      <c r="S5" s="198"/>
      <c r="T5" s="199" t="s">
        <v>86</v>
      </c>
      <c r="U5" s="197"/>
      <c r="V5" s="304" t="s">
        <v>85</v>
      </c>
      <c r="W5" s="304"/>
      <c r="X5" s="304" t="s">
        <v>86</v>
      </c>
      <c r="Y5" s="305"/>
      <c r="Z5" s="40"/>
      <c r="AA5" s="103"/>
      <c r="AB5" s="104"/>
      <c r="AC5" s="28"/>
      <c r="AD5" s="28"/>
      <c r="AE5" s="28"/>
      <c r="AF5" s="28"/>
      <c r="AG5" s="28"/>
      <c r="AH5" s="28"/>
      <c r="AI5" s="28"/>
      <c r="AJ5" s="28"/>
      <c r="AK5" s="105"/>
      <c r="AL5" s="105"/>
    </row>
    <row r="6" spans="1:38" ht="24.75" customHeight="1">
      <c r="A6" s="317" t="s">
        <v>93</v>
      </c>
      <c r="B6" s="262"/>
      <c r="C6" s="262"/>
      <c r="D6" s="318"/>
      <c r="E6" s="286">
        <v>13039805</v>
      </c>
      <c r="F6" s="286"/>
      <c r="G6" s="287" t="s">
        <v>79</v>
      </c>
      <c r="H6" s="287"/>
      <c r="I6" s="295">
        <v>14477506</v>
      </c>
      <c r="J6" s="286"/>
      <c r="K6" s="292" t="s">
        <v>79</v>
      </c>
      <c r="L6" s="292"/>
      <c r="M6" s="295">
        <v>14688920</v>
      </c>
      <c r="N6" s="286"/>
      <c r="O6" s="292" t="s">
        <v>79</v>
      </c>
      <c r="P6" s="292"/>
      <c r="Q6" s="295">
        <v>16473581</v>
      </c>
      <c r="R6" s="286"/>
      <c r="S6" s="287" t="s">
        <v>118</v>
      </c>
      <c r="T6" s="287"/>
      <c r="U6" s="295">
        <v>18683412</v>
      </c>
      <c r="V6" s="286"/>
      <c r="W6" s="286"/>
      <c r="X6" s="287" t="s">
        <v>79</v>
      </c>
      <c r="Y6" s="287"/>
      <c r="Z6" s="28"/>
      <c r="AA6" s="262"/>
      <c r="AB6" s="263"/>
      <c r="AC6" s="78"/>
      <c r="AD6" s="77"/>
      <c r="AE6" s="78"/>
      <c r="AF6" s="77"/>
      <c r="AG6" s="78"/>
      <c r="AH6" s="8"/>
      <c r="AI6" s="78"/>
      <c r="AJ6" s="8"/>
      <c r="AK6" s="94"/>
      <c r="AL6" s="106"/>
    </row>
    <row r="7" spans="1:38" ht="24.75" customHeight="1">
      <c r="A7" s="118"/>
      <c r="B7" s="284" t="s">
        <v>96</v>
      </c>
      <c r="C7" s="284"/>
      <c r="D7" s="285"/>
      <c r="E7" s="256">
        <v>160677</v>
      </c>
      <c r="F7" s="256"/>
      <c r="G7" s="288">
        <v>1.2</v>
      </c>
      <c r="H7" s="288"/>
      <c r="I7" s="293">
        <v>156275</v>
      </c>
      <c r="J7" s="256"/>
      <c r="K7" s="294">
        <v>1.1</v>
      </c>
      <c r="L7" s="294"/>
      <c r="M7" s="293">
        <v>205626</v>
      </c>
      <c r="N7" s="256"/>
      <c r="O7" s="294">
        <v>1.4</v>
      </c>
      <c r="P7" s="294"/>
      <c r="Q7" s="293">
        <v>202796</v>
      </c>
      <c r="R7" s="256"/>
      <c r="S7" s="299">
        <v>1.2</v>
      </c>
      <c r="T7" s="299"/>
      <c r="U7" s="293">
        <v>209316</v>
      </c>
      <c r="V7" s="256"/>
      <c r="W7" s="256"/>
      <c r="X7" s="337">
        <f>ROUND(U7/$U$6*100,1)</f>
        <v>1.1</v>
      </c>
      <c r="Y7" s="338"/>
      <c r="Z7" s="41"/>
      <c r="AA7" s="26"/>
      <c r="AB7" s="100"/>
      <c r="AC7" s="42"/>
      <c r="AD7" s="68"/>
      <c r="AE7" s="42"/>
      <c r="AF7" s="68"/>
      <c r="AG7" s="42"/>
      <c r="AH7" s="85"/>
      <c r="AI7" s="42"/>
      <c r="AJ7" s="85"/>
      <c r="AK7" s="95"/>
      <c r="AL7" s="107"/>
    </row>
    <row r="8" spans="1:38" ht="24.75" customHeight="1">
      <c r="A8" s="118"/>
      <c r="B8" s="284" t="s">
        <v>97</v>
      </c>
      <c r="C8" s="284"/>
      <c r="D8" s="285"/>
      <c r="E8" s="256">
        <v>2910681</v>
      </c>
      <c r="F8" s="256"/>
      <c r="G8" s="288">
        <v>22.3</v>
      </c>
      <c r="H8" s="288"/>
      <c r="I8" s="293">
        <v>2362540</v>
      </c>
      <c r="J8" s="256"/>
      <c r="K8" s="294">
        <v>16.3</v>
      </c>
      <c r="L8" s="294"/>
      <c r="M8" s="293">
        <v>2358083</v>
      </c>
      <c r="N8" s="256"/>
      <c r="O8" s="294">
        <v>16.1</v>
      </c>
      <c r="P8" s="294"/>
      <c r="Q8" s="293">
        <v>2284141</v>
      </c>
      <c r="R8" s="256"/>
      <c r="S8" s="299">
        <v>13.9</v>
      </c>
      <c r="T8" s="299"/>
      <c r="U8" s="293">
        <v>5036764</v>
      </c>
      <c r="V8" s="256"/>
      <c r="W8" s="256"/>
      <c r="X8" s="339">
        <f aca="true" t="shared" si="0" ref="X8:X18">ROUND(U8/$U$6*100,1)</f>
        <v>27</v>
      </c>
      <c r="Y8" s="340"/>
      <c r="Z8" s="41"/>
      <c r="AA8" s="26"/>
      <c r="AB8" s="100"/>
      <c r="AC8" s="42"/>
      <c r="AD8" s="68"/>
      <c r="AE8" s="42"/>
      <c r="AF8" s="68"/>
      <c r="AG8" s="42"/>
      <c r="AH8" s="85"/>
      <c r="AI8" s="42"/>
      <c r="AJ8" s="85"/>
      <c r="AK8" s="95"/>
      <c r="AL8" s="107"/>
    </row>
    <row r="9" spans="1:38" ht="24.75" customHeight="1">
      <c r="A9" s="118"/>
      <c r="B9" s="284" t="s">
        <v>98</v>
      </c>
      <c r="C9" s="284"/>
      <c r="D9" s="285"/>
      <c r="E9" s="256">
        <v>3294918</v>
      </c>
      <c r="F9" s="256"/>
      <c r="G9" s="288">
        <v>25.3</v>
      </c>
      <c r="H9" s="288"/>
      <c r="I9" s="293">
        <v>4117975</v>
      </c>
      <c r="J9" s="256"/>
      <c r="K9" s="294">
        <v>28.4</v>
      </c>
      <c r="L9" s="294"/>
      <c r="M9" s="293">
        <v>4455361</v>
      </c>
      <c r="N9" s="256"/>
      <c r="O9" s="294">
        <v>30.3</v>
      </c>
      <c r="P9" s="294"/>
      <c r="Q9" s="293">
        <v>5152393</v>
      </c>
      <c r="R9" s="256"/>
      <c r="S9" s="299">
        <v>31.3</v>
      </c>
      <c r="T9" s="299"/>
      <c r="U9" s="293">
        <v>5843993</v>
      </c>
      <c r="V9" s="256"/>
      <c r="W9" s="256"/>
      <c r="X9" s="337">
        <f t="shared" si="0"/>
        <v>31.3</v>
      </c>
      <c r="Y9" s="338"/>
      <c r="Z9" s="41"/>
      <c r="AA9" s="26"/>
      <c r="AB9" s="100"/>
      <c r="AC9" s="42"/>
      <c r="AD9" s="68"/>
      <c r="AE9" s="42"/>
      <c r="AF9" s="68"/>
      <c r="AG9" s="42"/>
      <c r="AH9" s="85"/>
      <c r="AI9" s="42"/>
      <c r="AJ9" s="85"/>
      <c r="AK9" s="95"/>
      <c r="AL9" s="107"/>
    </row>
    <row r="10" spans="1:38" ht="24.75" customHeight="1">
      <c r="A10" s="118"/>
      <c r="B10" s="284" t="s">
        <v>99</v>
      </c>
      <c r="C10" s="284"/>
      <c r="D10" s="285"/>
      <c r="E10" s="256">
        <v>889223</v>
      </c>
      <c r="F10" s="256"/>
      <c r="G10" s="289">
        <v>6.8</v>
      </c>
      <c r="H10" s="289"/>
      <c r="I10" s="293">
        <v>960303</v>
      </c>
      <c r="J10" s="256"/>
      <c r="K10" s="294">
        <v>6.6</v>
      </c>
      <c r="L10" s="294"/>
      <c r="M10" s="293">
        <v>988217</v>
      </c>
      <c r="N10" s="256"/>
      <c r="O10" s="294">
        <v>6.7</v>
      </c>
      <c r="P10" s="294"/>
      <c r="Q10" s="293">
        <v>2207487</v>
      </c>
      <c r="R10" s="256"/>
      <c r="S10" s="299">
        <v>13.4</v>
      </c>
      <c r="T10" s="299"/>
      <c r="U10" s="293">
        <v>1019894</v>
      </c>
      <c r="V10" s="256"/>
      <c r="W10" s="256"/>
      <c r="X10" s="337">
        <f t="shared" si="0"/>
        <v>5.5</v>
      </c>
      <c r="Y10" s="338"/>
      <c r="Z10" s="41"/>
      <c r="AA10" s="26"/>
      <c r="AB10" s="100"/>
      <c r="AC10" s="42"/>
      <c r="AD10" s="68"/>
      <c r="AE10" s="42"/>
      <c r="AF10" s="68"/>
      <c r="AG10" s="42"/>
      <c r="AH10" s="85"/>
      <c r="AI10" s="42"/>
      <c r="AJ10" s="85"/>
      <c r="AK10" s="95"/>
      <c r="AL10" s="107"/>
    </row>
    <row r="11" spans="1:38" ht="24.75" customHeight="1">
      <c r="A11" s="118"/>
      <c r="B11" s="284" t="s">
        <v>100</v>
      </c>
      <c r="C11" s="284"/>
      <c r="D11" s="285"/>
      <c r="E11" s="256">
        <v>49031</v>
      </c>
      <c r="F11" s="256"/>
      <c r="G11" s="288">
        <v>0.4</v>
      </c>
      <c r="H11" s="288"/>
      <c r="I11" s="293">
        <v>89984</v>
      </c>
      <c r="J11" s="256"/>
      <c r="K11" s="294">
        <v>0.6</v>
      </c>
      <c r="L11" s="294"/>
      <c r="M11" s="293">
        <v>75399</v>
      </c>
      <c r="N11" s="256"/>
      <c r="O11" s="294">
        <v>0.5</v>
      </c>
      <c r="P11" s="294"/>
      <c r="Q11" s="293">
        <v>39941</v>
      </c>
      <c r="R11" s="256"/>
      <c r="S11" s="311">
        <v>0.2</v>
      </c>
      <c r="T11" s="311"/>
      <c r="U11" s="293">
        <v>42044</v>
      </c>
      <c r="V11" s="256"/>
      <c r="W11" s="256"/>
      <c r="X11" s="337">
        <f t="shared" si="0"/>
        <v>0.2</v>
      </c>
      <c r="Y11" s="338"/>
      <c r="Z11" s="41"/>
      <c r="AA11" s="26"/>
      <c r="AB11" s="100"/>
      <c r="AC11" s="42"/>
      <c r="AD11" s="68"/>
      <c r="AE11" s="42"/>
      <c r="AF11" s="68"/>
      <c r="AG11" s="42"/>
      <c r="AH11" s="85"/>
      <c r="AI11" s="42"/>
      <c r="AJ11" s="85"/>
      <c r="AK11" s="95"/>
      <c r="AL11" s="107"/>
    </row>
    <row r="12" spans="1:38" ht="24.75" customHeight="1">
      <c r="A12" s="118"/>
      <c r="B12" s="284" t="s">
        <v>108</v>
      </c>
      <c r="C12" s="284"/>
      <c r="D12" s="285"/>
      <c r="E12" s="256">
        <v>220834</v>
      </c>
      <c r="F12" s="256"/>
      <c r="G12" s="288">
        <v>1.7</v>
      </c>
      <c r="H12" s="288"/>
      <c r="I12" s="293">
        <v>226281</v>
      </c>
      <c r="J12" s="256"/>
      <c r="K12" s="294">
        <v>1.6</v>
      </c>
      <c r="L12" s="294"/>
      <c r="M12" s="293">
        <v>225500</v>
      </c>
      <c r="N12" s="256"/>
      <c r="O12" s="294">
        <v>1.5</v>
      </c>
      <c r="P12" s="294"/>
      <c r="Q12" s="293">
        <v>178711</v>
      </c>
      <c r="R12" s="256"/>
      <c r="S12" s="299">
        <v>1.1</v>
      </c>
      <c r="T12" s="299"/>
      <c r="U12" s="293">
        <v>165107</v>
      </c>
      <c r="V12" s="256"/>
      <c r="W12" s="256"/>
      <c r="X12" s="337">
        <f t="shared" si="0"/>
        <v>0.9</v>
      </c>
      <c r="Y12" s="338"/>
      <c r="Z12" s="41"/>
      <c r="AA12" s="26"/>
      <c r="AB12" s="100"/>
      <c r="AC12" s="42"/>
      <c r="AD12" s="68"/>
      <c r="AE12" s="42"/>
      <c r="AF12" s="68"/>
      <c r="AG12" s="42"/>
      <c r="AH12" s="85"/>
      <c r="AI12" s="42"/>
      <c r="AJ12" s="85"/>
      <c r="AK12" s="95"/>
      <c r="AL12" s="107"/>
    </row>
    <row r="13" spans="1:38" ht="24.75" customHeight="1">
      <c r="A13" s="118"/>
      <c r="B13" s="284" t="s">
        <v>101</v>
      </c>
      <c r="C13" s="284"/>
      <c r="D13" s="285"/>
      <c r="E13" s="256">
        <v>129133</v>
      </c>
      <c r="F13" s="256"/>
      <c r="G13" s="289">
        <v>1</v>
      </c>
      <c r="H13" s="289"/>
      <c r="I13" s="293">
        <v>108826</v>
      </c>
      <c r="J13" s="256"/>
      <c r="K13" s="297">
        <v>0.8</v>
      </c>
      <c r="L13" s="297"/>
      <c r="M13" s="293">
        <v>89559</v>
      </c>
      <c r="N13" s="256"/>
      <c r="O13" s="297">
        <v>0.6</v>
      </c>
      <c r="P13" s="297"/>
      <c r="Q13" s="293">
        <v>99519</v>
      </c>
      <c r="R13" s="256"/>
      <c r="S13" s="299">
        <v>0.6</v>
      </c>
      <c r="T13" s="299"/>
      <c r="U13" s="293">
        <v>93096</v>
      </c>
      <c r="V13" s="256"/>
      <c r="W13" s="256"/>
      <c r="X13" s="337">
        <f t="shared" si="0"/>
        <v>0.5</v>
      </c>
      <c r="Y13" s="338"/>
      <c r="Z13" s="41"/>
      <c r="AA13" s="26"/>
      <c r="AB13" s="100"/>
      <c r="AC13" s="42"/>
      <c r="AD13" s="68"/>
      <c r="AE13" s="42"/>
      <c r="AF13" s="68"/>
      <c r="AG13" s="42"/>
      <c r="AH13" s="85"/>
      <c r="AI13" s="42"/>
      <c r="AJ13" s="85"/>
      <c r="AK13" s="95"/>
      <c r="AL13" s="107"/>
    </row>
    <row r="14" spans="1:38" ht="24.75" customHeight="1">
      <c r="A14" s="118"/>
      <c r="B14" s="284" t="s">
        <v>102</v>
      </c>
      <c r="C14" s="284"/>
      <c r="D14" s="285"/>
      <c r="E14" s="256">
        <v>1672482</v>
      </c>
      <c r="F14" s="256"/>
      <c r="G14" s="288">
        <v>12.8</v>
      </c>
      <c r="H14" s="288"/>
      <c r="I14" s="293">
        <v>1514268</v>
      </c>
      <c r="J14" s="256"/>
      <c r="K14" s="294">
        <v>10.5</v>
      </c>
      <c r="L14" s="294"/>
      <c r="M14" s="293">
        <v>1400583</v>
      </c>
      <c r="N14" s="256"/>
      <c r="O14" s="294">
        <v>9.5</v>
      </c>
      <c r="P14" s="294"/>
      <c r="Q14" s="293">
        <v>1651123</v>
      </c>
      <c r="R14" s="256"/>
      <c r="S14" s="299">
        <v>10</v>
      </c>
      <c r="T14" s="299"/>
      <c r="U14" s="293">
        <v>1956759</v>
      </c>
      <c r="V14" s="256"/>
      <c r="W14" s="256"/>
      <c r="X14" s="337">
        <f t="shared" si="0"/>
        <v>10.5</v>
      </c>
      <c r="Y14" s="338"/>
      <c r="Z14" s="41"/>
      <c r="AA14" s="26"/>
      <c r="AB14" s="100"/>
      <c r="AC14" s="42"/>
      <c r="AD14" s="68"/>
      <c r="AE14" s="42"/>
      <c r="AF14" s="68"/>
      <c r="AG14" s="42"/>
      <c r="AH14" s="85"/>
      <c r="AI14" s="42"/>
      <c r="AJ14" s="85"/>
      <c r="AK14" s="95"/>
      <c r="AL14" s="107"/>
    </row>
    <row r="15" spans="1:38" ht="24.75" customHeight="1">
      <c r="A15" s="118"/>
      <c r="B15" s="284" t="s">
        <v>103</v>
      </c>
      <c r="C15" s="284"/>
      <c r="D15" s="285"/>
      <c r="E15" s="256">
        <v>677462</v>
      </c>
      <c r="F15" s="256"/>
      <c r="G15" s="288">
        <v>5.2</v>
      </c>
      <c r="H15" s="288"/>
      <c r="I15" s="293">
        <v>550257</v>
      </c>
      <c r="J15" s="256"/>
      <c r="K15" s="294">
        <v>3.8</v>
      </c>
      <c r="L15" s="294"/>
      <c r="M15" s="293">
        <v>559909</v>
      </c>
      <c r="N15" s="256"/>
      <c r="O15" s="294">
        <v>3.8</v>
      </c>
      <c r="P15" s="294"/>
      <c r="Q15" s="293">
        <v>689521</v>
      </c>
      <c r="R15" s="256"/>
      <c r="S15" s="299">
        <v>4.2</v>
      </c>
      <c r="T15" s="299"/>
      <c r="U15" s="293">
        <v>696226</v>
      </c>
      <c r="V15" s="256"/>
      <c r="W15" s="256"/>
      <c r="X15" s="337">
        <f t="shared" si="0"/>
        <v>3.7</v>
      </c>
      <c r="Y15" s="338"/>
      <c r="Z15" s="41"/>
      <c r="AA15" s="26"/>
      <c r="AB15" s="100"/>
      <c r="AC15" s="42"/>
      <c r="AD15" s="68"/>
      <c r="AE15" s="42"/>
      <c r="AF15" s="68"/>
      <c r="AG15" s="42"/>
      <c r="AH15" s="85"/>
      <c r="AI15" s="42"/>
      <c r="AJ15" s="85"/>
      <c r="AK15" s="95"/>
      <c r="AL15" s="107"/>
    </row>
    <row r="16" spans="1:38" ht="24.75" customHeight="1">
      <c r="A16" s="118"/>
      <c r="B16" s="284" t="s">
        <v>104</v>
      </c>
      <c r="C16" s="284"/>
      <c r="D16" s="285"/>
      <c r="E16" s="256">
        <v>1788267</v>
      </c>
      <c r="F16" s="256"/>
      <c r="G16" s="288">
        <v>13.7</v>
      </c>
      <c r="H16" s="288"/>
      <c r="I16" s="293">
        <v>3494710</v>
      </c>
      <c r="J16" s="256"/>
      <c r="K16" s="294">
        <v>24.1</v>
      </c>
      <c r="L16" s="294"/>
      <c r="M16" s="293">
        <v>3599424</v>
      </c>
      <c r="N16" s="256"/>
      <c r="O16" s="294">
        <v>24.5</v>
      </c>
      <c r="P16" s="294"/>
      <c r="Q16" s="293">
        <v>3147790</v>
      </c>
      <c r="R16" s="256"/>
      <c r="S16" s="299">
        <v>19.1</v>
      </c>
      <c r="T16" s="299"/>
      <c r="U16" s="293">
        <v>2647360</v>
      </c>
      <c r="V16" s="256"/>
      <c r="W16" s="256"/>
      <c r="X16" s="337">
        <f t="shared" si="0"/>
        <v>14.2</v>
      </c>
      <c r="Y16" s="338"/>
      <c r="Z16" s="41"/>
      <c r="AA16" s="26"/>
      <c r="AB16" s="100"/>
      <c r="AC16" s="42"/>
      <c r="AD16" s="68"/>
      <c r="AE16" s="42"/>
      <c r="AF16" s="68"/>
      <c r="AG16" s="42"/>
      <c r="AH16" s="85"/>
      <c r="AI16" s="42"/>
      <c r="AJ16" s="85"/>
      <c r="AK16" s="95"/>
      <c r="AL16" s="107"/>
    </row>
    <row r="17" spans="1:38" ht="24.75" customHeight="1">
      <c r="A17" s="118"/>
      <c r="B17" s="284" t="s">
        <v>105</v>
      </c>
      <c r="C17" s="284"/>
      <c r="D17" s="285"/>
      <c r="E17" s="256">
        <v>115</v>
      </c>
      <c r="F17" s="256"/>
      <c r="G17" s="289">
        <v>0</v>
      </c>
      <c r="H17" s="289"/>
      <c r="I17" s="293" t="s">
        <v>79</v>
      </c>
      <c r="J17" s="256"/>
      <c r="K17" s="297" t="s">
        <v>79</v>
      </c>
      <c r="L17" s="297"/>
      <c r="M17" s="293">
        <v>477</v>
      </c>
      <c r="N17" s="256"/>
      <c r="O17" s="297">
        <v>0</v>
      </c>
      <c r="P17" s="297"/>
      <c r="Q17" s="293">
        <v>1275</v>
      </c>
      <c r="R17" s="256"/>
      <c r="S17" s="299">
        <v>0</v>
      </c>
      <c r="T17" s="299"/>
      <c r="U17" s="293" t="s">
        <v>79</v>
      </c>
      <c r="V17" s="256"/>
      <c r="W17" s="256"/>
      <c r="X17" s="337" t="s">
        <v>150</v>
      </c>
      <c r="Y17" s="338"/>
      <c r="Z17" s="28"/>
      <c r="AA17" s="26"/>
      <c r="AB17" s="100"/>
      <c r="AC17" s="42"/>
      <c r="AD17" s="68"/>
      <c r="AE17" s="42"/>
      <c r="AF17" s="68"/>
      <c r="AG17" s="42"/>
      <c r="AH17" s="85"/>
      <c r="AI17" s="42"/>
      <c r="AJ17" s="85"/>
      <c r="AK17" s="95"/>
      <c r="AL17" s="107"/>
    </row>
    <row r="18" spans="1:38" ht="24.75" customHeight="1">
      <c r="A18" s="118"/>
      <c r="B18" s="284" t="s">
        <v>106</v>
      </c>
      <c r="C18" s="284"/>
      <c r="D18" s="285"/>
      <c r="E18" s="256">
        <v>1092476</v>
      </c>
      <c r="F18" s="256"/>
      <c r="G18" s="289">
        <v>8.4</v>
      </c>
      <c r="H18" s="289"/>
      <c r="I18" s="293">
        <v>719008</v>
      </c>
      <c r="J18" s="256"/>
      <c r="K18" s="297">
        <v>5</v>
      </c>
      <c r="L18" s="297"/>
      <c r="M18" s="293">
        <v>730487</v>
      </c>
      <c r="N18" s="256"/>
      <c r="O18" s="297">
        <v>5</v>
      </c>
      <c r="P18" s="297"/>
      <c r="Q18" s="293">
        <v>786986</v>
      </c>
      <c r="R18" s="256"/>
      <c r="S18" s="299">
        <v>4.8</v>
      </c>
      <c r="T18" s="299"/>
      <c r="U18" s="293">
        <v>972853</v>
      </c>
      <c r="V18" s="256"/>
      <c r="W18" s="256"/>
      <c r="X18" s="337">
        <f t="shared" si="0"/>
        <v>5.2</v>
      </c>
      <c r="Y18" s="338"/>
      <c r="Z18" s="41"/>
      <c r="AA18" s="26"/>
      <c r="AB18" s="100"/>
      <c r="AC18" s="42"/>
      <c r="AD18" s="68"/>
      <c r="AE18" s="42"/>
      <c r="AF18" s="68"/>
      <c r="AG18" s="42"/>
      <c r="AH18" s="85"/>
      <c r="AI18" s="42"/>
      <c r="AJ18" s="85"/>
      <c r="AK18" s="95"/>
      <c r="AL18" s="107"/>
    </row>
    <row r="19" spans="1:38" ht="24.75" customHeight="1" thickBot="1">
      <c r="A19" s="119"/>
      <c r="B19" s="308" t="s">
        <v>107</v>
      </c>
      <c r="C19" s="308"/>
      <c r="D19" s="309"/>
      <c r="E19" s="290">
        <v>154506</v>
      </c>
      <c r="F19" s="290"/>
      <c r="G19" s="291">
        <v>1.2</v>
      </c>
      <c r="H19" s="291"/>
      <c r="I19" s="296">
        <v>177079</v>
      </c>
      <c r="J19" s="290"/>
      <c r="K19" s="298">
        <v>1.2</v>
      </c>
      <c r="L19" s="298"/>
      <c r="M19" s="296">
        <v>295</v>
      </c>
      <c r="N19" s="290"/>
      <c r="O19" s="300">
        <v>0</v>
      </c>
      <c r="P19" s="300"/>
      <c r="Q19" s="296">
        <v>31898</v>
      </c>
      <c r="R19" s="290"/>
      <c r="S19" s="310">
        <v>0.2</v>
      </c>
      <c r="T19" s="310"/>
      <c r="U19" s="296" t="s">
        <v>150</v>
      </c>
      <c r="V19" s="290"/>
      <c r="W19" s="290"/>
      <c r="X19" s="341" t="s">
        <v>150</v>
      </c>
      <c r="Y19" s="342"/>
      <c r="Z19" s="41"/>
      <c r="AA19" s="26"/>
      <c r="AB19" s="100"/>
      <c r="AC19" s="42"/>
      <c r="AD19" s="68"/>
      <c r="AE19" s="42"/>
      <c r="AF19" s="68"/>
      <c r="AG19" s="42"/>
      <c r="AH19" s="85"/>
      <c r="AI19" s="42"/>
      <c r="AJ19" s="85"/>
      <c r="AK19" s="95"/>
      <c r="AL19" s="107"/>
    </row>
    <row r="20" spans="1:38" ht="3.75" customHeight="1">
      <c r="A20" s="9"/>
      <c r="B20" s="100"/>
      <c r="C20" s="100"/>
      <c r="D20" s="100"/>
      <c r="E20" s="42"/>
      <c r="F20" s="42"/>
      <c r="G20" s="122"/>
      <c r="H20" s="122"/>
      <c r="I20" s="42"/>
      <c r="J20" s="42"/>
      <c r="K20" s="124"/>
      <c r="L20" s="124"/>
      <c r="M20" s="42"/>
      <c r="N20" s="42"/>
      <c r="O20" s="124"/>
      <c r="P20" s="124"/>
      <c r="Q20" s="42"/>
      <c r="R20" s="42"/>
      <c r="S20" s="125"/>
      <c r="T20" s="125"/>
      <c r="U20" s="42"/>
      <c r="V20" s="42"/>
      <c r="W20" s="42"/>
      <c r="X20" s="123"/>
      <c r="Y20" s="123"/>
      <c r="Z20" s="41"/>
      <c r="AA20" s="26"/>
      <c r="AB20" s="100"/>
      <c r="AC20" s="42"/>
      <c r="AD20" s="68"/>
      <c r="AE20" s="42"/>
      <c r="AF20" s="68"/>
      <c r="AG20" s="42"/>
      <c r="AH20" s="85"/>
      <c r="AI20" s="42"/>
      <c r="AJ20" s="85"/>
      <c r="AK20" s="95"/>
      <c r="AL20" s="107"/>
    </row>
    <row r="21" spans="2:38" s="9" customFormat="1" ht="15.75" customHeight="1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129" t="s">
        <v>52</v>
      </c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</row>
    <row r="22" spans="2:38" s="9" customFormat="1" ht="3.75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</row>
    <row r="23" spans="1:38" s="9" customFormat="1" ht="21" customHeight="1">
      <c r="A23" s="74" t="s">
        <v>84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8"/>
      <c r="M23" s="74" t="s">
        <v>114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128" t="s">
        <v>72</v>
      </c>
      <c r="Z23" s="24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</row>
    <row r="24" spans="1:38" s="9" customFormat="1" ht="2.25" customHeight="1" thickBot="1">
      <c r="A24" s="7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8"/>
      <c r="M24" s="7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128"/>
      <c r="Z24" s="24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</row>
    <row r="25" spans="1:38" ht="43.5" customHeight="1">
      <c r="A25" s="319"/>
      <c r="B25" s="320"/>
      <c r="C25" s="101" t="s">
        <v>53</v>
      </c>
      <c r="D25" s="214" t="s">
        <v>78</v>
      </c>
      <c r="E25" s="214"/>
      <c r="F25" s="214" t="s">
        <v>12</v>
      </c>
      <c r="G25" s="214"/>
      <c r="H25" s="214" t="s">
        <v>13</v>
      </c>
      <c r="I25" s="214"/>
      <c r="J25" s="214" t="s">
        <v>119</v>
      </c>
      <c r="K25" s="214"/>
      <c r="L25" s="215"/>
      <c r="M25" s="258"/>
      <c r="N25" s="261" t="s">
        <v>14</v>
      </c>
      <c r="O25" s="261"/>
      <c r="P25" s="261"/>
      <c r="Q25" s="261"/>
      <c r="R25" s="261"/>
      <c r="S25" s="261"/>
      <c r="T25" s="208" t="s">
        <v>110</v>
      </c>
      <c r="U25" s="214"/>
      <c r="V25" s="214"/>
      <c r="W25" s="214"/>
      <c r="X25" s="215"/>
      <c r="Y25" s="69"/>
      <c r="Z25" s="23"/>
      <c r="AA25" s="23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</row>
    <row r="26" spans="1:38" ht="13.5" customHeight="1">
      <c r="A26" s="118"/>
      <c r="B26" s="120"/>
      <c r="C26" s="76" t="s">
        <v>85</v>
      </c>
      <c r="D26" s="251" t="s">
        <v>85</v>
      </c>
      <c r="E26" s="251"/>
      <c r="F26" s="251" t="s">
        <v>85</v>
      </c>
      <c r="G26" s="251"/>
      <c r="H26" s="251"/>
      <c r="I26" s="251"/>
      <c r="J26" s="251" t="s">
        <v>86</v>
      </c>
      <c r="K26" s="252"/>
      <c r="L26" s="253"/>
      <c r="M26" s="259"/>
      <c r="N26" s="240" t="s">
        <v>0</v>
      </c>
      <c r="O26" s="241"/>
      <c r="P26" s="240" t="s">
        <v>15</v>
      </c>
      <c r="Q26" s="241"/>
      <c r="R26" s="240" t="s">
        <v>16</v>
      </c>
      <c r="S26" s="241"/>
      <c r="T26" s="240" t="s">
        <v>54</v>
      </c>
      <c r="U26" s="241"/>
      <c r="V26" s="240" t="s">
        <v>15</v>
      </c>
      <c r="W26" s="240" t="s">
        <v>16</v>
      </c>
      <c r="X26" s="264"/>
      <c r="Y26" s="98"/>
      <c r="Z26" s="23"/>
      <c r="AA26" s="23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</row>
    <row r="27" spans="1:38" ht="21" customHeight="1">
      <c r="A27" s="321" t="s">
        <v>91</v>
      </c>
      <c r="B27" s="322"/>
      <c r="C27" s="102">
        <v>5815150</v>
      </c>
      <c r="D27" s="267">
        <v>6920577</v>
      </c>
      <c r="E27" s="267"/>
      <c r="F27" s="267" t="s">
        <v>21</v>
      </c>
      <c r="G27" s="267"/>
      <c r="H27" s="272">
        <v>1.19</v>
      </c>
      <c r="I27" s="272"/>
      <c r="J27" s="274">
        <v>3.1</v>
      </c>
      <c r="K27" s="274"/>
      <c r="L27" s="275"/>
      <c r="M27" s="260"/>
      <c r="N27" s="242"/>
      <c r="O27" s="243"/>
      <c r="P27" s="242"/>
      <c r="Q27" s="243"/>
      <c r="R27" s="242"/>
      <c r="S27" s="243"/>
      <c r="T27" s="242"/>
      <c r="U27" s="243"/>
      <c r="V27" s="242"/>
      <c r="W27" s="265"/>
      <c r="X27" s="266"/>
      <c r="Y27" s="98"/>
      <c r="Z27" s="23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</row>
    <row r="28" spans="1:38" ht="21" customHeight="1">
      <c r="A28" s="321">
        <v>22</v>
      </c>
      <c r="B28" s="322"/>
      <c r="C28" s="102">
        <v>6228621</v>
      </c>
      <c r="D28" s="267">
        <v>6543784</v>
      </c>
      <c r="E28" s="267"/>
      <c r="F28" s="267" t="s">
        <v>21</v>
      </c>
      <c r="G28" s="267"/>
      <c r="H28" s="272">
        <v>1.051</v>
      </c>
      <c r="I28" s="272"/>
      <c r="J28" s="274">
        <v>2.5</v>
      </c>
      <c r="K28" s="274"/>
      <c r="L28" s="275"/>
      <c r="M28" s="92" t="s">
        <v>91</v>
      </c>
      <c r="N28" s="268">
        <v>13039805</v>
      </c>
      <c r="O28" s="206"/>
      <c r="P28" s="244">
        <v>665</v>
      </c>
      <c r="Q28" s="244"/>
      <c r="R28" s="244">
        <v>267</v>
      </c>
      <c r="S28" s="244"/>
      <c r="T28" s="206">
        <v>8827123</v>
      </c>
      <c r="U28" s="206"/>
      <c r="V28" s="37">
        <v>450</v>
      </c>
      <c r="W28" s="269">
        <v>181</v>
      </c>
      <c r="X28" s="270"/>
      <c r="Y28" s="96"/>
      <c r="Z28" s="23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</row>
    <row r="29" spans="1:38" ht="21" customHeight="1">
      <c r="A29" s="321">
        <v>23</v>
      </c>
      <c r="B29" s="322"/>
      <c r="C29" s="102">
        <v>6591562</v>
      </c>
      <c r="D29" s="267">
        <v>6838878</v>
      </c>
      <c r="E29" s="267"/>
      <c r="F29" s="267" t="s">
        <v>79</v>
      </c>
      <c r="G29" s="267"/>
      <c r="H29" s="273">
        <v>1.038</v>
      </c>
      <c r="I29" s="273"/>
      <c r="J29" s="274">
        <v>1.1</v>
      </c>
      <c r="K29" s="274"/>
      <c r="L29" s="275"/>
      <c r="M29" s="92">
        <v>22</v>
      </c>
      <c r="N29" s="268">
        <v>14477506</v>
      </c>
      <c r="O29" s="206"/>
      <c r="P29" s="244">
        <v>732</v>
      </c>
      <c r="Q29" s="244"/>
      <c r="R29" s="244">
        <v>293</v>
      </c>
      <c r="S29" s="244"/>
      <c r="T29" s="206">
        <v>8648100</v>
      </c>
      <c r="U29" s="206"/>
      <c r="V29" s="37">
        <v>437</v>
      </c>
      <c r="W29" s="244">
        <v>175</v>
      </c>
      <c r="X29" s="271"/>
      <c r="Y29" s="96"/>
      <c r="Z29" s="23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</row>
    <row r="30" spans="1:38" ht="21" customHeight="1">
      <c r="A30" s="321">
        <v>24</v>
      </c>
      <c r="B30" s="322"/>
      <c r="C30" s="102">
        <v>7047617</v>
      </c>
      <c r="D30" s="267">
        <v>7124862</v>
      </c>
      <c r="E30" s="267"/>
      <c r="F30" s="267" t="s">
        <v>79</v>
      </c>
      <c r="G30" s="267"/>
      <c r="H30" s="276">
        <v>1.011</v>
      </c>
      <c r="I30" s="276"/>
      <c r="J30" s="274">
        <v>0.3</v>
      </c>
      <c r="K30" s="274"/>
      <c r="L30" s="275"/>
      <c r="M30" s="92">
        <v>23</v>
      </c>
      <c r="N30" s="268">
        <v>14688920</v>
      </c>
      <c r="O30" s="206"/>
      <c r="P30" s="206">
        <v>728</v>
      </c>
      <c r="Q30" s="206"/>
      <c r="R30" s="206">
        <v>291</v>
      </c>
      <c r="S30" s="206"/>
      <c r="T30" s="206">
        <v>8853270</v>
      </c>
      <c r="U30" s="206"/>
      <c r="V30" s="93">
        <v>439</v>
      </c>
      <c r="W30" s="206">
        <v>175</v>
      </c>
      <c r="X30" s="277"/>
      <c r="Y30" s="97"/>
      <c r="Z30" s="23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</row>
    <row r="31" spans="1:38" ht="21" customHeight="1" thickBot="1">
      <c r="A31" s="315">
        <v>25</v>
      </c>
      <c r="B31" s="316"/>
      <c r="C31" s="111">
        <v>7356441</v>
      </c>
      <c r="D31" s="245">
        <v>7394195</v>
      </c>
      <c r="E31" s="245"/>
      <c r="F31" s="245" t="s">
        <v>150</v>
      </c>
      <c r="G31" s="245"/>
      <c r="H31" s="246">
        <f>ROUND(D31/C31,3)</f>
        <v>1.005</v>
      </c>
      <c r="I31" s="246"/>
      <c r="J31" s="247">
        <v>-0.4</v>
      </c>
      <c r="K31" s="247"/>
      <c r="L31" s="248"/>
      <c r="M31" s="92">
        <v>24</v>
      </c>
      <c r="N31" s="268">
        <v>16473581</v>
      </c>
      <c r="O31" s="206"/>
      <c r="P31" s="206">
        <v>799</v>
      </c>
      <c r="Q31" s="206"/>
      <c r="R31" s="206">
        <v>319</v>
      </c>
      <c r="S31" s="206"/>
      <c r="T31" s="206">
        <v>9312191</v>
      </c>
      <c r="U31" s="206"/>
      <c r="V31" s="93">
        <v>452</v>
      </c>
      <c r="W31" s="206">
        <v>180</v>
      </c>
      <c r="X31" s="277"/>
      <c r="Y31" s="97"/>
      <c r="Z31" s="23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</row>
    <row r="32" spans="1:38" ht="3.75" customHeight="1">
      <c r="A32" s="43"/>
      <c r="B32" s="43"/>
      <c r="C32" s="135"/>
      <c r="D32" s="135"/>
      <c r="E32" s="135"/>
      <c r="F32" s="135"/>
      <c r="G32" s="135"/>
      <c r="H32" s="136"/>
      <c r="I32" s="136"/>
      <c r="J32" s="137"/>
      <c r="K32" s="137"/>
      <c r="L32" s="137"/>
      <c r="M32" s="234">
        <v>25</v>
      </c>
      <c r="N32" s="236">
        <v>18683412</v>
      </c>
      <c r="O32" s="230"/>
      <c r="P32" s="230">
        <f>ROUND(N32/N48,0)</f>
        <v>876</v>
      </c>
      <c r="Q32" s="230"/>
      <c r="R32" s="230">
        <f>ROUND(N32/O48,0)</f>
        <v>351</v>
      </c>
      <c r="S32" s="230"/>
      <c r="T32" s="230">
        <f>8938833+707312</f>
        <v>9646145</v>
      </c>
      <c r="U32" s="230"/>
      <c r="V32" s="238">
        <f>ROUND(T32/N48,0)</f>
        <v>452</v>
      </c>
      <c r="W32" s="230">
        <f>ROUND(T32/O48,0)</f>
        <v>181</v>
      </c>
      <c r="X32" s="231"/>
      <c r="Y32" s="97"/>
      <c r="Z32" s="23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</row>
    <row r="33" spans="2:38" ht="16.5" customHeight="1" thickBot="1">
      <c r="B33" s="44"/>
      <c r="C33" s="45"/>
      <c r="D33" s="45"/>
      <c r="E33" s="45"/>
      <c r="F33" s="45"/>
      <c r="G33" s="45"/>
      <c r="H33" s="44"/>
      <c r="I33" s="44"/>
      <c r="J33" s="46"/>
      <c r="K33" s="132"/>
      <c r="L33" s="132" t="s">
        <v>75</v>
      </c>
      <c r="M33" s="235"/>
      <c r="N33" s="237"/>
      <c r="O33" s="232"/>
      <c r="P33" s="232"/>
      <c r="Q33" s="232"/>
      <c r="R33" s="232"/>
      <c r="S33" s="232"/>
      <c r="T33" s="232"/>
      <c r="U33" s="232"/>
      <c r="V33" s="239"/>
      <c r="W33" s="232"/>
      <c r="X33" s="233"/>
      <c r="Y33" s="112"/>
      <c r="Z33" s="23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</row>
    <row r="34" spans="2:38" ht="3" customHeight="1">
      <c r="B34" s="44"/>
      <c r="C34" s="45"/>
      <c r="D34" s="45"/>
      <c r="E34" s="45"/>
      <c r="F34" s="45"/>
      <c r="G34" s="45"/>
      <c r="H34" s="44"/>
      <c r="I34" s="44"/>
      <c r="J34" s="46"/>
      <c r="K34" s="132"/>
      <c r="L34" s="132"/>
      <c r="M34" s="43"/>
      <c r="N34" s="108"/>
      <c r="O34" s="108"/>
      <c r="P34" s="108"/>
      <c r="Q34" s="108"/>
      <c r="R34" s="108"/>
      <c r="S34" s="108"/>
      <c r="T34" s="108"/>
      <c r="U34" s="108"/>
      <c r="V34" s="138"/>
      <c r="W34" s="135"/>
      <c r="X34" s="135"/>
      <c r="Y34" s="139"/>
      <c r="Z34" s="23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</row>
    <row r="35" spans="2:38" ht="20.25" customHeight="1" thickBot="1">
      <c r="B35" s="47" t="s">
        <v>142</v>
      </c>
      <c r="C35" s="45"/>
      <c r="D35" s="45"/>
      <c r="E35" s="45"/>
      <c r="F35" s="45"/>
      <c r="G35" s="45"/>
      <c r="H35" s="44"/>
      <c r="I35" s="44"/>
      <c r="J35" s="46"/>
      <c r="K35" s="178" t="s">
        <v>147</v>
      </c>
      <c r="L35" s="46"/>
      <c r="M35" s="131" t="s">
        <v>89</v>
      </c>
      <c r="N35" s="25"/>
      <c r="O35" s="25"/>
      <c r="P35" s="41"/>
      <c r="Q35" s="41"/>
      <c r="R35" s="41"/>
      <c r="S35" s="41"/>
      <c r="T35" s="25"/>
      <c r="U35" s="25"/>
      <c r="V35" s="41"/>
      <c r="W35" s="41"/>
      <c r="X35" s="130" t="s">
        <v>52</v>
      </c>
      <c r="Z35" s="23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</row>
    <row r="36" spans="1:38" ht="43.5" customHeight="1">
      <c r="A36" s="319"/>
      <c r="B36" s="320"/>
      <c r="C36" s="101" t="s">
        <v>53</v>
      </c>
      <c r="D36" s="214" t="s">
        <v>78</v>
      </c>
      <c r="E36" s="214"/>
      <c r="F36" s="214" t="s">
        <v>12</v>
      </c>
      <c r="G36" s="214"/>
      <c r="H36" s="214" t="s">
        <v>13</v>
      </c>
      <c r="I36" s="214"/>
      <c r="J36" s="214" t="s">
        <v>119</v>
      </c>
      <c r="K36" s="214"/>
      <c r="L36" s="215"/>
      <c r="M36" s="131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</row>
    <row r="37" spans="1:38" ht="13.5" customHeight="1">
      <c r="A37" s="323"/>
      <c r="B37" s="324"/>
      <c r="C37" s="76" t="s">
        <v>85</v>
      </c>
      <c r="D37" s="251" t="s">
        <v>85</v>
      </c>
      <c r="E37" s="251"/>
      <c r="F37" s="251" t="s">
        <v>85</v>
      </c>
      <c r="G37" s="251"/>
      <c r="H37" s="251"/>
      <c r="I37" s="251"/>
      <c r="J37" s="251" t="s">
        <v>86</v>
      </c>
      <c r="K37" s="252"/>
      <c r="L37" s="253"/>
      <c r="M37" s="131"/>
      <c r="N37" s="25"/>
      <c r="O37" s="25"/>
      <c r="P37" s="41"/>
      <c r="Q37" s="41"/>
      <c r="R37" s="41"/>
      <c r="S37" s="41"/>
      <c r="T37" s="25"/>
      <c r="U37" s="25"/>
      <c r="V37" s="41"/>
      <c r="W37" s="41"/>
      <c r="X37" s="130"/>
      <c r="Y37" s="104"/>
      <c r="Z37" s="23"/>
      <c r="AA37" s="23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</row>
    <row r="38" spans="1:38" ht="21" customHeight="1">
      <c r="A38" s="325" t="s">
        <v>135</v>
      </c>
      <c r="B38" s="326"/>
      <c r="C38" s="42">
        <v>10245298</v>
      </c>
      <c r="D38" s="256">
        <v>9219279</v>
      </c>
      <c r="E38" s="256"/>
      <c r="F38" s="335">
        <v>1026019</v>
      </c>
      <c r="G38" s="335"/>
      <c r="H38" s="314">
        <v>0.9</v>
      </c>
      <c r="I38" s="314"/>
      <c r="J38" s="249">
        <v>4.6</v>
      </c>
      <c r="K38" s="249"/>
      <c r="L38" s="174"/>
      <c r="M38" s="44"/>
      <c r="N38" s="25"/>
      <c r="O38" s="25"/>
      <c r="P38" s="41"/>
      <c r="Q38" s="41"/>
      <c r="R38" s="41"/>
      <c r="S38" s="41"/>
      <c r="T38" s="25"/>
      <c r="U38" s="25"/>
      <c r="V38" s="41"/>
      <c r="W38" s="41"/>
      <c r="X38" s="41"/>
      <c r="Y38" s="41"/>
      <c r="Z38" s="23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</row>
    <row r="39" spans="1:38" ht="21" customHeight="1">
      <c r="A39" s="312" t="s">
        <v>136</v>
      </c>
      <c r="B39" s="313"/>
      <c r="C39" s="48">
        <v>9241238</v>
      </c>
      <c r="D39" s="333">
        <v>8283712</v>
      </c>
      <c r="E39" s="333"/>
      <c r="F39" s="206">
        <v>957526</v>
      </c>
      <c r="G39" s="206"/>
      <c r="H39" s="314">
        <v>0.9</v>
      </c>
      <c r="I39" s="314"/>
      <c r="J39" s="328">
        <v>2.5</v>
      </c>
      <c r="K39" s="328"/>
      <c r="L39" s="176"/>
      <c r="M39" s="44"/>
      <c r="N39" s="25"/>
      <c r="O39" s="25"/>
      <c r="P39" s="41"/>
      <c r="Q39" s="41"/>
      <c r="R39" s="41"/>
      <c r="S39" s="41"/>
      <c r="T39" s="25"/>
      <c r="U39" s="25"/>
      <c r="V39" s="41"/>
      <c r="W39" s="41"/>
      <c r="X39" s="41"/>
      <c r="Y39" s="41"/>
      <c r="Z39" s="23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</row>
    <row r="40" spans="1:38" ht="21" customHeight="1" thickBot="1">
      <c r="A40" s="331" t="s">
        <v>137</v>
      </c>
      <c r="B40" s="332"/>
      <c r="C40" s="63">
        <v>11255465</v>
      </c>
      <c r="D40" s="334">
        <v>11073261</v>
      </c>
      <c r="E40" s="334"/>
      <c r="F40" s="336">
        <v>182204</v>
      </c>
      <c r="G40" s="336"/>
      <c r="H40" s="327">
        <v>0.98</v>
      </c>
      <c r="I40" s="327"/>
      <c r="J40" s="329">
        <v>3.1</v>
      </c>
      <c r="K40" s="329"/>
      <c r="L40" s="17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23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</row>
    <row r="41" spans="1:38" ht="21" customHeight="1">
      <c r="A41" s="9"/>
      <c r="B41" s="23"/>
      <c r="C41" s="23"/>
      <c r="D41" s="23"/>
      <c r="E41" s="23"/>
      <c r="F41" s="23"/>
      <c r="G41" s="23"/>
      <c r="H41" s="23"/>
      <c r="I41" s="23"/>
      <c r="J41" s="330" t="s">
        <v>140</v>
      </c>
      <c r="K41" s="330"/>
      <c r="L41" s="23"/>
      <c r="M41" s="40"/>
      <c r="N41" s="26"/>
      <c r="O41" s="26"/>
      <c r="P41" s="26"/>
      <c r="Q41" s="26"/>
      <c r="R41" s="26"/>
      <c r="S41" s="26"/>
      <c r="T41" s="23"/>
      <c r="U41" s="23"/>
      <c r="V41" s="23"/>
      <c r="W41" s="23"/>
      <c r="X41" s="23"/>
      <c r="Y41" s="23"/>
      <c r="Z41" s="23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</row>
    <row r="42" spans="1:38" ht="33" customHeight="1">
      <c r="A42" s="9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9"/>
      <c r="N42" s="151" t="s">
        <v>124</v>
      </c>
      <c r="O42" s="151" t="s">
        <v>125</v>
      </c>
      <c r="T42" s="151"/>
      <c r="U42" s="151"/>
      <c r="V42" s="23"/>
      <c r="W42" s="23"/>
      <c r="X42" s="23"/>
      <c r="Y42" s="23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</row>
    <row r="43" spans="2:38" ht="12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152" t="s">
        <v>127</v>
      </c>
      <c r="N43" s="150">
        <v>19329</v>
      </c>
      <c r="O43" s="150">
        <v>48122</v>
      </c>
      <c r="Q43" s="154">
        <f>N28/N43</f>
        <v>674.623881214755</v>
      </c>
      <c r="R43" s="154">
        <f>N28/O43</f>
        <v>270.9738788911516</v>
      </c>
      <c r="S43" s="148"/>
      <c r="T43" s="38"/>
      <c r="U43" s="38"/>
      <c r="V43" s="154">
        <f>T28/N43</f>
        <v>456.6776863779813</v>
      </c>
      <c r="W43" s="38"/>
      <c r="X43" s="154">
        <f>T28/O43</f>
        <v>183.4321723951623</v>
      </c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</row>
    <row r="44" spans="2:38" ht="12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152" t="s">
        <v>126</v>
      </c>
      <c r="N44" s="150">
        <v>19618</v>
      </c>
      <c r="O44" s="150">
        <v>48845</v>
      </c>
      <c r="Q44" s="154">
        <f>N28/N44</f>
        <v>664.6857477826486</v>
      </c>
      <c r="R44" s="154">
        <f>N28/O44</f>
        <v>266.9629440065513</v>
      </c>
      <c r="S44" s="148"/>
      <c r="T44" s="38"/>
      <c r="U44" s="38"/>
      <c r="V44" s="154">
        <f>T28/N44</f>
        <v>449.9501987970231</v>
      </c>
      <c r="W44" s="38"/>
      <c r="X44" s="154">
        <f>T28/O44</f>
        <v>180.71702323676936</v>
      </c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</row>
    <row r="45" spans="2:38" ht="12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153" t="s">
        <v>123</v>
      </c>
      <c r="N45" s="148">
        <v>19770</v>
      </c>
      <c r="O45" s="148">
        <v>49430</v>
      </c>
      <c r="Q45" s="154">
        <f>N29/N45</f>
        <v>732.2967121901871</v>
      </c>
      <c r="R45" s="154">
        <f>N29/O45</f>
        <v>292.88905522961767</v>
      </c>
      <c r="S45" s="149"/>
      <c r="T45" s="38"/>
      <c r="U45" s="38"/>
      <c r="V45" s="154">
        <f>T29/N45</f>
        <v>437.43550834597875</v>
      </c>
      <c r="W45" s="38"/>
      <c r="X45" s="154">
        <f>T29/O45</f>
        <v>174.956504147279</v>
      </c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</row>
    <row r="46" spans="2:38" ht="12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153" t="s">
        <v>122</v>
      </c>
      <c r="N46" s="148">
        <v>20183</v>
      </c>
      <c r="O46" s="148">
        <v>50492</v>
      </c>
      <c r="Q46" s="154">
        <f>N30/N46</f>
        <v>727.7867512262795</v>
      </c>
      <c r="R46" s="154">
        <f>N30/O46</f>
        <v>290.9157886397845</v>
      </c>
      <c r="T46" s="38"/>
      <c r="U46" s="38"/>
      <c r="V46" s="154">
        <f>T30/N46</f>
        <v>438.6498538373879</v>
      </c>
      <c r="W46" s="38"/>
      <c r="X46" s="154">
        <f>T30/O46</f>
        <v>175.34005386991998</v>
      </c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</row>
    <row r="47" spans="2:38" ht="12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50" t="s">
        <v>121</v>
      </c>
      <c r="N47" s="149">
        <v>20605</v>
      </c>
      <c r="O47" s="149">
        <v>51639</v>
      </c>
      <c r="Q47" s="154">
        <f>N31/N47</f>
        <v>799.4943460325164</v>
      </c>
      <c r="R47" s="154">
        <f>N31/O47</f>
        <v>319.0143302542652</v>
      </c>
      <c r="T47" s="38"/>
      <c r="U47" s="38"/>
      <c r="V47" s="154">
        <f>T31/N47</f>
        <v>451.9384130065518</v>
      </c>
      <c r="W47" s="38"/>
      <c r="X47" s="154">
        <f>T31/O47</f>
        <v>180.33251999457775</v>
      </c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</row>
    <row r="48" spans="2:38" ht="12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50" t="s">
        <v>151</v>
      </c>
      <c r="N48" s="148">
        <v>21320</v>
      </c>
      <c r="O48" s="148">
        <v>53173</v>
      </c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</row>
    <row r="49" spans="2:38" ht="12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</row>
    <row r="50" spans="2:38" ht="12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</row>
    <row r="51" spans="13:38" ht="12"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</row>
  </sheetData>
  <sheetProtection/>
  <mergeCells count="275">
    <mergeCell ref="X19:Y19"/>
    <mergeCell ref="X13:Y13"/>
    <mergeCell ref="X14:Y14"/>
    <mergeCell ref="X15:Y15"/>
    <mergeCell ref="X16:Y16"/>
    <mergeCell ref="X17:Y17"/>
    <mergeCell ref="X18:Y18"/>
    <mergeCell ref="X7:Y7"/>
    <mergeCell ref="X8:Y8"/>
    <mergeCell ref="X9:Y9"/>
    <mergeCell ref="X10:Y10"/>
    <mergeCell ref="X11:Y11"/>
    <mergeCell ref="X12:Y12"/>
    <mergeCell ref="A40:B40"/>
    <mergeCell ref="D38:E38"/>
    <mergeCell ref="D39:E39"/>
    <mergeCell ref="D40:E40"/>
    <mergeCell ref="F38:G38"/>
    <mergeCell ref="F39:G39"/>
    <mergeCell ref="F40:G40"/>
    <mergeCell ref="J37:L37"/>
    <mergeCell ref="H40:I40"/>
    <mergeCell ref="J38:K38"/>
    <mergeCell ref="J39:K39"/>
    <mergeCell ref="J40:K40"/>
    <mergeCell ref="J41:K41"/>
    <mergeCell ref="A37:B37"/>
    <mergeCell ref="A38:B38"/>
    <mergeCell ref="H38:I38"/>
    <mergeCell ref="A36:B36"/>
    <mergeCell ref="D36:E36"/>
    <mergeCell ref="F36:G36"/>
    <mergeCell ref="H36:I36"/>
    <mergeCell ref="D37:E37"/>
    <mergeCell ref="F37:G37"/>
    <mergeCell ref="H37:I37"/>
    <mergeCell ref="J36:L36"/>
    <mergeCell ref="A39:B39"/>
    <mergeCell ref="H39:I39"/>
    <mergeCell ref="A31:B31"/>
    <mergeCell ref="A6:D6"/>
    <mergeCell ref="A25:B25"/>
    <mergeCell ref="A27:B27"/>
    <mergeCell ref="A28:B28"/>
    <mergeCell ref="A29:B29"/>
    <mergeCell ref="A30:B30"/>
    <mergeCell ref="B17:D17"/>
    <mergeCell ref="B18:D18"/>
    <mergeCell ref="B19:D19"/>
    <mergeCell ref="K4:L4"/>
    <mergeCell ref="M3:P3"/>
    <mergeCell ref="Q3:T3"/>
    <mergeCell ref="S18:T18"/>
    <mergeCell ref="S19:T19"/>
    <mergeCell ref="S12:T12"/>
    <mergeCell ref="S11:T11"/>
    <mergeCell ref="G5:H5"/>
    <mergeCell ref="V5:W5"/>
    <mergeCell ref="X5:Y5"/>
    <mergeCell ref="X4:Y4"/>
    <mergeCell ref="E3:H3"/>
    <mergeCell ref="G4:H4"/>
    <mergeCell ref="U4:W4"/>
    <mergeCell ref="S4:T4"/>
    <mergeCell ref="Q4:R4"/>
    <mergeCell ref="I3:L3"/>
    <mergeCell ref="X6:Y6"/>
    <mergeCell ref="U18:W18"/>
    <mergeCell ref="U19:W19"/>
    <mergeCell ref="U16:W16"/>
    <mergeCell ref="U17:W17"/>
    <mergeCell ref="U3:Y3"/>
    <mergeCell ref="U10:W10"/>
    <mergeCell ref="U11:W11"/>
    <mergeCell ref="U12:W12"/>
    <mergeCell ref="U13:W13"/>
    <mergeCell ref="U14:W14"/>
    <mergeCell ref="U15:W15"/>
    <mergeCell ref="Q6:R6"/>
    <mergeCell ref="Q7:R7"/>
    <mergeCell ref="Q8:R8"/>
    <mergeCell ref="Q9:R9"/>
    <mergeCell ref="U6:W6"/>
    <mergeCell ref="U7:W7"/>
    <mergeCell ref="U8:W8"/>
    <mergeCell ref="U9:W9"/>
    <mergeCell ref="S13:T13"/>
    <mergeCell ref="S14:T14"/>
    <mergeCell ref="S15:T15"/>
    <mergeCell ref="S16:T16"/>
    <mergeCell ref="Q16:R16"/>
    <mergeCell ref="S6:T6"/>
    <mergeCell ref="S7:T7"/>
    <mergeCell ref="S8:T8"/>
    <mergeCell ref="S9:T9"/>
    <mergeCell ref="S10:T10"/>
    <mergeCell ref="Q11:R11"/>
    <mergeCell ref="Q10:R10"/>
    <mergeCell ref="Q12:R12"/>
    <mergeCell ref="Q13:R13"/>
    <mergeCell ref="Q18:R18"/>
    <mergeCell ref="Q17:R17"/>
    <mergeCell ref="Q15:R15"/>
    <mergeCell ref="Q14:R14"/>
    <mergeCell ref="O12:P12"/>
    <mergeCell ref="Q19:R19"/>
    <mergeCell ref="S17:T17"/>
    <mergeCell ref="O19:P19"/>
    <mergeCell ref="O13:P13"/>
    <mergeCell ref="O14:P14"/>
    <mergeCell ref="O15:P15"/>
    <mergeCell ref="O16:P16"/>
    <mergeCell ref="O17:P17"/>
    <mergeCell ref="O18:P18"/>
    <mergeCell ref="M17:N17"/>
    <mergeCell ref="M18:N18"/>
    <mergeCell ref="M19:N19"/>
    <mergeCell ref="O4:P4"/>
    <mergeCell ref="O6:P6"/>
    <mergeCell ref="O7:P7"/>
    <mergeCell ref="O8:P8"/>
    <mergeCell ref="O9:P9"/>
    <mergeCell ref="O10:P10"/>
    <mergeCell ref="O11:P11"/>
    <mergeCell ref="M11:N11"/>
    <mergeCell ref="M12:N12"/>
    <mergeCell ref="M13:N13"/>
    <mergeCell ref="M14:N14"/>
    <mergeCell ref="M15:N15"/>
    <mergeCell ref="M16:N16"/>
    <mergeCell ref="K16:L16"/>
    <mergeCell ref="K17:L17"/>
    <mergeCell ref="K18:L18"/>
    <mergeCell ref="K19:L19"/>
    <mergeCell ref="M6:N6"/>
    <mergeCell ref="M4:N4"/>
    <mergeCell ref="M7:N7"/>
    <mergeCell ref="M8:N8"/>
    <mergeCell ref="M9:N9"/>
    <mergeCell ref="M10:N10"/>
    <mergeCell ref="I18:J18"/>
    <mergeCell ref="I19:J19"/>
    <mergeCell ref="K7:L7"/>
    <mergeCell ref="K8:L8"/>
    <mergeCell ref="K9:L9"/>
    <mergeCell ref="K10:L10"/>
    <mergeCell ref="I9:J9"/>
    <mergeCell ref="K11:L11"/>
    <mergeCell ref="K12:L12"/>
    <mergeCell ref="K13:L13"/>
    <mergeCell ref="I4:J4"/>
    <mergeCell ref="I15:J15"/>
    <mergeCell ref="I16:J16"/>
    <mergeCell ref="I17:J17"/>
    <mergeCell ref="I6:J6"/>
    <mergeCell ref="I7:J7"/>
    <mergeCell ref="I8:J8"/>
    <mergeCell ref="K6:L6"/>
    <mergeCell ref="G16:H16"/>
    <mergeCell ref="G12:H12"/>
    <mergeCell ref="I10:J10"/>
    <mergeCell ref="I11:J11"/>
    <mergeCell ref="I12:J12"/>
    <mergeCell ref="I13:J13"/>
    <mergeCell ref="I14:J14"/>
    <mergeCell ref="K14:L14"/>
    <mergeCell ref="K15:L15"/>
    <mergeCell ref="E17:F17"/>
    <mergeCell ref="G17:H17"/>
    <mergeCell ref="E18:F18"/>
    <mergeCell ref="G18:H18"/>
    <mergeCell ref="E19:F19"/>
    <mergeCell ref="G19:H19"/>
    <mergeCell ref="E13:F13"/>
    <mergeCell ref="G13:H13"/>
    <mergeCell ref="E14:F14"/>
    <mergeCell ref="G14:H14"/>
    <mergeCell ref="E15:F15"/>
    <mergeCell ref="G15:H15"/>
    <mergeCell ref="E9:F9"/>
    <mergeCell ref="G9:H9"/>
    <mergeCell ref="E10:F10"/>
    <mergeCell ref="G10:H10"/>
    <mergeCell ref="E11:F11"/>
    <mergeCell ref="G11:H11"/>
    <mergeCell ref="E6:F6"/>
    <mergeCell ref="G6:H6"/>
    <mergeCell ref="E7:F7"/>
    <mergeCell ref="G7:H7"/>
    <mergeCell ref="B10:D10"/>
    <mergeCell ref="B11:D11"/>
    <mergeCell ref="B7:D7"/>
    <mergeCell ref="B8:D8"/>
    <mergeCell ref="B9:D9"/>
    <mergeCell ref="G8:H8"/>
    <mergeCell ref="A3:D4"/>
    <mergeCell ref="B12:D12"/>
    <mergeCell ref="B13:D13"/>
    <mergeCell ref="B14:D14"/>
    <mergeCell ref="B15:D15"/>
    <mergeCell ref="B16:D16"/>
    <mergeCell ref="N31:O31"/>
    <mergeCell ref="P31:Q31"/>
    <mergeCell ref="R31:S31"/>
    <mergeCell ref="T31:U31"/>
    <mergeCell ref="W31:X31"/>
    <mergeCell ref="J25:L25"/>
    <mergeCell ref="J28:L28"/>
    <mergeCell ref="W30:X30"/>
    <mergeCell ref="R28:S28"/>
    <mergeCell ref="R29:S29"/>
    <mergeCell ref="N28:O28"/>
    <mergeCell ref="D28:E28"/>
    <mergeCell ref="D30:E30"/>
    <mergeCell ref="F30:G30"/>
    <mergeCell ref="H30:I30"/>
    <mergeCell ref="J30:L30"/>
    <mergeCell ref="F29:G29"/>
    <mergeCell ref="T29:U29"/>
    <mergeCell ref="W28:X28"/>
    <mergeCell ref="W29:X29"/>
    <mergeCell ref="H25:I25"/>
    <mergeCell ref="H27:I27"/>
    <mergeCell ref="H28:I28"/>
    <mergeCell ref="H29:I29"/>
    <mergeCell ref="J27:L27"/>
    <mergeCell ref="J29:L29"/>
    <mergeCell ref="N29:O29"/>
    <mergeCell ref="AG3:AH3"/>
    <mergeCell ref="D25:E25"/>
    <mergeCell ref="D27:E27"/>
    <mergeCell ref="D29:E29"/>
    <mergeCell ref="F25:G25"/>
    <mergeCell ref="P30:Q30"/>
    <mergeCell ref="N30:O30"/>
    <mergeCell ref="P28:Q28"/>
    <mergeCell ref="F27:G27"/>
    <mergeCell ref="F28:G28"/>
    <mergeCell ref="AK3:AL3"/>
    <mergeCell ref="AI3:AJ3"/>
    <mergeCell ref="M25:M27"/>
    <mergeCell ref="N25:S25"/>
    <mergeCell ref="AA6:AB6"/>
    <mergeCell ref="P26:Q27"/>
    <mergeCell ref="R26:S27"/>
    <mergeCell ref="T26:U27"/>
    <mergeCell ref="V26:V27"/>
    <mergeCell ref="W26:X27"/>
    <mergeCell ref="AC3:AD3"/>
    <mergeCell ref="AE3:AF3"/>
    <mergeCell ref="D26:E26"/>
    <mergeCell ref="F26:G26"/>
    <mergeCell ref="H26:I26"/>
    <mergeCell ref="J26:L26"/>
    <mergeCell ref="E4:F4"/>
    <mergeCell ref="E8:F8"/>
    <mergeCell ref="E12:F12"/>
    <mergeCell ref="E16:F16"/>
    <mergeCell ref="T25:X25"/>
    <mergeCell ref="N26:O27"/>
    <mergeCell ref="P29:Q29"/>
    <mergeCell ref="T30:U30"/>
    <mergeCell ref="D31:E31"/>
    <mergeCell ref="F31:G31"/>
    <mergeCell ref="H31:I31"/>
    <mergeCell ref="J31:L31"/>
    <mergeCell ref="R30:S30"/>
    <mergeCell ref="T28:U28"/>
    <mergeCell ref="W32:X33"/>
    <mergeCell ref="M32:M33"/>
    <mergeCell ref="N32:O33"/>
    <mergeCell ref="P32:Q33"/>
    <mergeCell ref="R32:S33"/>
    <mergeCell ref="T32:U33"/>
    <mergeCell ref="V32:V3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9">
    <pageSetUpPr fitToPage="1"/>
  </sheetPr>
  <dimension ref="A1:AB60"/>
  <sheetViews>
    <sheetView view="pageBreakPreview" zoomScale="80" zoomScaleSheetLayoutView="80" zoomScalePageLayoutView="0" workbookViewId="0" topLeftCell="A1">
      <selection activeCell="F34" sqref="F34:G34"/>
    </sheetView>
  </sheetViews>
  <sheetFormatPr defaultColWidth="9.00390625" defaultRowHeight="25.5" customHeight="1"/>
  <cols>
    <col min="1" max="2" width="3.375" style="1" customWidth="1"/>
    <col min="3" max="3" width="13.625" style="1" customWidth="1"/>
    <col min="4" max="4" width="19.125" style="1" customWidth="1"/>
    <col min="5" max="5" width="11.875" style="1" customWidth="1"/>
    <col min="6" max="6" width="19.125" style="1" customWidth="1"/>
    <col min="7" max="7" width="11.875" style="1" customWidth="1"/>
    <col min="8" max="8" width="17.625" style="1" customWidth="1"/>
    <col min="9" max="9" width="11.875" style="1" customWidth="1"/>
    <col min="10" max="10" width="17.625" style="1" customWidth="1"/>
    <col min="11" max="11" width="11.875" style="1" customWidth="1"/>
    <col min="12" max="12" width="17.625" style="1" customWidth="1"/>
    <col min="13" max="13" width="11.875" style="1" customWidth="1"/>
    <col min="14" max="14" width="13.125" style="1" customWidth="1"/>
    <col min="15" max="15" width="9.625" style="1" customWidth="1"/>
    <col min="16" max="16" width="13.125" style="1" customWidth="1"/>
    <col min="17" max="17" width="9.625" style="1" customWidth="1"/>
    <col min="18" max="19" width="3.375" style="1" customWidth="1"/>
    <col min="20" max="20" width="13.00390625" style="1" customWidth="1"/>
    <col min="21" max="21" width="19.125" style="1" customWidth="1"/>
    <col min="22" max="22" width="11.875" style="1" customWidth="1"/>
    <col min="23" max="23" width="19.125" style="1" customWidth="1"/>
    <col min="24" max="24" width="11.875" style="1" customWidth="1"/>
    <col min="25" max="25" width="19.125" style="1" customWidth="1"/>
    <col min="26" max="26" width="11.875" style="1" customWidth="1"/>
    <col min="27" max="27" width="19.125" style="1" customWidth="1"/>
    <col min="28" max="28" width="11.875" style="1" customWidth="1"/>
    <col min="29" max="29" width="19.125" style="1" customWidth="1"/>
    <col min="30" max="30" width="11.875" style="1" customWidth="1"/>
    <col min="31" max="16384" width="9.00390625" style="1" customWidth="1"/>
  </cols>
  <sheetData>
    <row r="1" spans="2:17" ht="19.5" customHeight="1">
      <c r="B1" s="24"/>
      <c r="C1" s="24"/>
      <c r="D1" s="24"/>
      <c r="E1" s="24"/>
      <c r="F1" s="24"/>
      <c r="G1" s="24"/>
      <c r="H1" s="24"/>
      <c r="I1" s="24"/>
      <c r="J1" s="28"/>
      <c r="K1" s="28"/>
      <c r="L1" s="28"/>
      <c r="M1" s="28"/>
      <c r="N1" s="17"/>
      <c r="O1" s="17"/>
      <c r="P1" s="17"/>
      <c r="Q1" s="17"/>
    </row>
    <row r="2" spans="1:17" ht="19.5" customHeight="1">
      <c r="A2" s="74" t="s">
        <v>115</v>
      </c>
      <c r="B2" s="61"/>
      <c r="C2" s="61"/>
      <c r="D2" s="61"/>
      <c r="E2" s="61"/>
      <c r="F2" s="61"/>
      <c r="G2" s="61"/>
      <c r="H2" s="61"/>
      <c r="I2" s="61"/>
      <c r="J2" s="28"/>
      <c r="K2" s="28"/>
      <c r="L2" s="28"/>
      <c r="M2" s="128"/>
      <c r="N2" s="17"/>
      <c r="O2" s="17"/>
      <c r="P2" s="17"/>
      <c r="Q2" s="17"/>
    </row>
    <row r="3" spans="1:17" ht="1.5" customHeight="1" thickBot="1">
      <c r="A3" s="74"/>
      <c r="B3" s="61"/>
      <c r="C3" s="61"/>
      <c r="D3" s="61"/>
      <c r="E3" s="61"/>
      <c r="F3" s="61"/>
      <c r="G3" s="61"/>
      <c r="H3" s="61"/>
      <c r="I3" s="61"/>
      <c r="J3" s="28"/>
      <c r="K3" s="28"/>
      <c r="L3" s="28"/>
      <c r="M3" s="128"/>
      <c r="N3" s="17"/>
      <c r="O3" s="17"/>
      <c r="P3" s="17"/>
      <c r="Q3" s="17"/>
    </row>
    <row r="4" spans="1:28" ht="25.5" customHeight="1">
      <c r="A4" s="216"/>
      <c r="B4" s="217"/>
      <c r="C4" s="52"/>
      <c r="D4" s="208" t="s">
        <v>91</v>
      </c>
      <c r="E4" s="209"/>
      <c r="F4" s="208" t="s">
        <v>92</v>
      </c>
      <c r="G4" s="209"/>
      <c r="H4" s="208" t="s">
        <v>109</v>
      </c>
      <c r="I4" s="214"/>
      <c r="J4" s="208" t="s">
        <v>120</v>
      </c>
      <c r="K4" s="214"/>
      <c r="L4" s="208" t="s">
        <v>143</v>
      </c>
      <c r="M4" s="215"/>
      <c r="N4" s="19"/>
      <c r="O4" s="19"/>
      <c r="P4" s="359"/>
      <c r="Q4" s="359"/>
      <c r="R4" s="15"/>
      <c r="S4" s="359"/>
      <c r="T4" s="359"/>
      <c r="U4" s="359"/>
      <c r="V4" s="359"/>
      <c r="W4" s="359"/>
      <c r="X4" s="359"/>
      <c r="Y4" s="359"/>
      <c r="Z4" s="359"/>
      <c r="AA4" s="359"/>
      <c r="AB4" s="359"/>
    </row>
    <row r="5" spans="1:28" ht="25.5" customHeight="1">
      <c r="A5" s="325"/>
      <c r="B5" s="328"/>
      <c r="C5" s="75"/>
      <c r="D5" s="36" t="s">
        <v>76</v>
      </c>
      <c r="E5" s="36" t="s">
        <v>1</v>
      </c>
      <c r="F5" s="36" t="s">
        <v>76</v>
      </c>
      <c r="G5" s="36" t="s">
        <v>1</v>
      </c>
      <c r="H5" s="36" t="s">
        <v>0</v>
      </c>
      <c r="I5" s="29" t="s">
        <v>1</v>
      </c>
      <c r="J5" s="36" t="s">
        <v>0</v>
      </c>
      <c r="K5" s="29" t="s">
        <v>1</v>
      </c>
      <c r="L5" s="36" t="s">
        <v>0</v>
      </c>
      <c r="M5" s="59" t="s">
        <v>1</v>
      </c>
      <c r="N5" s="15"/>
      <c r="O5" s="15"/>
      <c r="P5" s="359"/>
      <c r="Q5" s="359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28" ht="13.5" customHeight="1">
      <c r="A6" s="80"/>
      <c r="B6" s="79"/>
      <c r="C6" s="81"/>
      <c r="D6" s="76" t="s">
        <v>85</v>
      </c>
      <c r="E6" s="76" t="s">
        <v>86</v>
      </c>
      <c r="F6" s="200" t="s">
        <v>85</v>
      </c>
      <c r="G6" s="76" t="s">
        <v>86</v>
      </c>
      <c r="H6" s="200" t="s">
        <v>85</v>
      </c>
      <c r="I6" s="76" t="s">
        <v>86</v>
      </c>
      <c r="J6" s="200" t="s">
        <v>85</v>
      </c>
      <c r="K6" s="76" t="s">
        <v>86</v>
      </c>
      <c r="L6" s="200" t="s">
        <v>85</v>
      </c>
      <c r="M6" s="82" t="s">
        <v>86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6" s="9" customFormat="1" ht="25.5" customHeight="1">
      <c r="A7" s="356" t="s">
        <v>22</v>
      </c>
      <c r="B7" s="357"/>
      <c r="C7" s="358"/>
      <c r="D7" s="72">
        <v>8900316</v>
      </c>
      <c r="E7" s="8" t="s">
        <v>21</v>
      </c>
      <c r="F7" s="201">
        <v>8733591</v>
      </c>
      <c r="G7" s="8" t="s">
        <v>21</v>
      </c>
      <c r="H7" s="201">
        <v>8952434</v>
      </c>
      <c r="I7" s="8" t="s">
        <v>21</v>
      </c>
      <c r="J7" s="201">
        <v>9426688</v>
      </c>
      <c r="K7" s="8" t="s">
        <v>21</v>
      </c>
      <c r="L7" s="201">
        <v>9743357</v>
      </c>
      <c r="M7" s="8" t="s">
        <v>21</v>
      </c>
      <c r="N7" s="7"/>
      <c r="O7" s="8"/>
      <c r="P7" s="357"/>
      <c r="Q7" s="357"/>
      <c r="R7" s="357"/>
      <c r="S7" s="7"/>
      <c r="T7" s="8"/>
      <c r="U7" s="7"/>
      <c r="V7" s="8"/>
      <c r="W7" s="7"/>
      <c r="X7" s="8"/>
      <c r="Y7" s="7"/>
      <c r="Z7" s="8"/>
    </row>
    <row r="8" spans="1:28" ht="25.5" customHeight="1">
      <c r="A8" s="54"/>
      <c r="B8" s="210" t="s">
        <v>55</v>
      </c>
      <c r="C8" s="211"/>
      <c r="D8" s="48">
        <v>8250216</v>
      </c>
      <c r="E8" s="37">
        <v>92.7</v>
      </c>
      <c r="F8" s="202">
        <v>8078498</v>
      </c>
      <c r="G8" s="83">
        <v>92.5</v>
      </c>
      <c r="H8" s="202">
        <v>8284103</v>
      </c>
      <c r="I8" s="83">
        <v>92.5</v>
      </c>
      <c r="J8" s="202">
        <v>8724670</v>
      </c>
      <c r="K8" s="83">
        <v>92.6</v>
      </c>
      <c r="L8" s="202">
        <v>9029420</v>
      </c>
      <c r="M8" s="67">
        <f>ROUND(L8/$L$7*100,2)</f>
        <v>92.67</v>
      </c>
      <c r="N8" s="7"/>
      <c r="O8" s="6"/>
      <c r="P8" s="2"/>
      <c r="Q8" s="357"/>
      <c r="R8" s="357"/>
      <c r="S8" s="7"/>
      <c r="T8" s="6"/>
      <c r="U8" s="7"/>
      <c r="V8" s="6"/>
      <c r="W8" s="7"/>
      <c r="X8" s="6"/>
      <c r="Y8" s="7"/>
      <c r="Z8" s="6"/>
      <c r="AA8" s="9"/>
      <c r="AB8" s="9"/>
    </row>
    <row r="9" spans="1:28" ht="25.5" customHeight="1">
      <c r="A9" s="54"/>
      <c r="B9" s="23"/>
      <c r="C9" s="121" t="s">
        <v>116</v>
      </c>
      <c r="D9" s="48">
        <v>3950823</v>
      </c>
      <c r="E9" s="37">
        <v>44.4</v>
      </c>
      <c r="F9" s="202">
        <v>3698840</v>
      </c>
      <c r="G9" s="83">
        <v>42.4</v>
      </c>
      <c r="H9" s="202">
        <v>3658438</v>
      </c>
      <c r="I9" s="83">
        <v>40.9</v>
      </c>
      <c r="J9" s="202">
        <v>3874003</v>
      </c>
      <c r="K9" s="83">
        <v>41.1</v>
      </c>
      <c r="L9" s="204">
        <f>76696+3941370</f>
        <v>4018066</v>
      </c>
      <c r="M9" s="67">
        <f aca="true" t="shared" si="0" ref="M9:M17">ROUND(L9/$L$7*100,2)</f>
        <v>41.24</v>
      </c>
      <c r="N9" s="7"/>
      <c r="O9" s="6"/>
      <c r="P9" s="2"/>
      <c r="Q9" s="9"/>
      <c r="R9" s="2"/>
      <c r="S9" s="7"/>
      <c r="T9" s="6"/>
      <c r="U9" s="7"/>
      <c r="V9" s="6"/>
      <c r="W9" s="7"/>
      <c r="X9" s="6"/>
      <c r="Y9" s="7"/>
      <c r="Z9" s="6"/>
      <c r="AA9" s="9"/>
      <c r="AB9" s="9"/>
    </row>
    <row r="10" spans="1:28" ht="25.5" customHeight="1">
      <c r="A10" s="54"/>
      <c r="B10" s="23"/>
      <c r="C10" s="121" t="s">
        <v>117</v>
      </c>
      <c r="D10" s="48">
        <v>380408</v>
      </c>
      <c r="E10" s="37">
        <v>4.3</v>
      </c>
      <c r="F10" s="202">
        <v>424970</v>
      </c>
      <c r="G10" s="83">
        <v>4.9</v>
      </c>
      <c r="H10" s="202">
        <v>540641</v>
      </c>
      <c r="I10" s="83">
        <v>6</v>
      </c>
      <c r="J10" s="202">
        <v>598476</v>
      </c>
      <c r="K10" s="83">
        <v>6.3</v>
      </c>
      <c r="L10" s="204">
        <f>166905+469252</f>
        <v>636157</v>
      </c>
      <c r="M10" s="67">
        <f t="shared" si="0"/>
        <v>6.53</v>
      </c>
      <c r="N10" s="7"/>
      <c r="O10" s="6"/>
      <c r="P10" s="2"/>
      <c r="Q10" s="9"/>
      <c r="R10" s="2"/>
      <c r="S10" s="7"/>
      <c r="T10" s="6"/>
      <c r="U10" s="7"/>
      <c r="V10" s="6"/>
      <c r="W10" s="7"/>
      <c r="X10" s="6"/>
      <c r="Y10" s="7"/>
      <c r="Z10" s="6"/>
      <c r="AA10" s="9"/>
      <c r="AB10" s="9"/>
    </row>
    <row r="11" spans="1:28" ht="25.5" customHeight="1">
      <c r="A11" s="54"/>
      <c r="B11" s="23"/>
      <c r="C11" s="34" t="s">
        <v>90</v>
      </c>
      <c r="D11" s="48">
        <v>3647248</v>
      </c>
      <c r="E11" s="143">
        <v>41</v>
      </c>
      <c r="F11" s="202">
        <v>3675294</v>
      </c>
      <c r="G11" s="83">
        <v>42.1</v>
      </c>
      <c r="H11" s="202">
        <v>3767438</v>
      </c>
      <c r="I11" s="83">
        <v>42.1</v>
      </c>
      <c r="J11" s="202">
        <v>3931630</v>
      </c>
      <c r="K11" s="83">
        <v>41.7</v>
      </c>
      <c r="L11" s="204">
        <v>4006363</v>
      </c>
      <c r="M11" s="67">
        <f t="shared" si="0"/>
        <v>41.12</v>
      </c>
      <c r="N11" s="7"/>
      <c r="O11" s="6"/>
      <c r="P11" s="2"/>
      <c r="Q11" s="9"/>
      <c r="R11" s="2"/>
      <c r="S11" s="7"/>
      <c r="T11" s="6"/>
      <c r="U11" s="7"/>
      <c r="V11" s="6"/>
      <c r="W11" s="7"/>
      <c r="X11" s="6"/>
      <c r="Y11" s="7"/>
      <c r="Z11" s="6"/>
      <c r="AA11" s="9"/>
      <c r="AB11" s="9"/>
    </row>
    <row r="12" spans="1:28" ht="25.5" customHeight="1">
      <c r="A12" s="54"/>
      <c r="B12" s="23"/>
      <c r="C12" s="34" t="s">
        <v>57</v>
      </c>
      <c r="D12" s="48">
        <v>43358</v>
      </c>
      <c r="E12" s="143">
        <v>0.5</v>
      </c>
      <c r="F12" s="202">
        <v>44475</v>
      </c>
      <c r="G12" s="83">
        <v>0.5</v>
      </c>
      <c r="H12" s="202">
        <v>45866</v>
      </c>
      <c r="I12" s="83">
        <v>0.5</v>
      </c>
      <c r="J12" s="202">
        <v>47415</v>
      </c>
      <c r="K12" s="83">
        <v>0.5</v>
      </c>
      <c r="L12" s="204">
        <v>50010</v>
      </c>
      <c r="M12" s="67">
        <f t="shared" si="0"/>
        <v>0.51</v>
      </c>
      <c r="N12" s="7"/>
      <c r="O12" s="6"/>
      <c r="P12" s="2"/>
      <c r="Q12" s="9"/>
      <c r="R12" s="2"/>
      <c r="S12" s="7"/>
      <c r="T12" s="6"/>
      <c r="U12" s="7"/>
      <c r="V12" s="6"/>
      <c r="W12" s="7"/>
      <c r="X12" s="6"/>
      <c r="Y12" s="7"/>
      <c r="Z12" s="6"/>
      <c r="AA12" s="9"/>
      <c r="AB12" s="9"/>
    </row>
    <row r="13" spans="1:28" ht="25.5" customHeight="1">
      <c r="A13" s="54"/>
      <c r="B13" s="23"/>
      <c r="C13" s="117" t="s">
        <v>17</v>
      </c>
      <c r="D13" s="48">
        <v>228379</v>
      </c>
      <c r="E13" s="143">
        <v>2.6</v>
      </c>
      <c r="F13" s="202">
        <v>234919</v>
      </c>
      <c r="G13" s="83">
        <v>2.7</v>
      </c>
      <c r="H13" s="202">
        <v>271720</v>
      </c>
      <c r="I13" s="83">
        <v>3</v>
      </c>
      <c r="J13" s="202">
        <v>273146</v>
      </c>
      <c r="K13" s="83">
        <v>2.9</v>
      </c>
      <c r="L13" s="204">
        <v>318824</v>
      </c>
      <c r="M13" s="67">
        <f t="shared" si="0"/>
        <v>3.27</v>
      </c>
      <c r="N13" s="7"/>
      <c r="O13" s="8"/>
      <c r="P13" s="2"/>
      <c r="Q13" s="9"/>
      <c r="R13" s="2"/>
      <c r="S13" s="7"/>
      <c r="T13" s="8"/>
      <c r="U13" s="7"/>
      <c r="V13" s="8"/>
      <c r="W13" s="7"/>
      <c r="X13" s="8"/>
      <c r="Y13" s="7"/>
      <c r="Z13" s="8"/>
      <c r="AA13" s="9"/>
      <c r="AB13" s="9"/>
    </row>
    <row r="14" spans="1:28" ht="25.5" customHeight="1">
      <c r="A14" s="54"/>
      <c r="B14" s="23"/>
      <c r="C14" s="117" t="s">
        <v>18</v>
      </c>
      <c r="D14" s="48" t="s">
        <v>21</v>
      </c>
      <c r="E14" s="39" t="s">
        <v>21</v>
      </c>
      <c r="F14" s="202" t="s">
        <v>21</v>
      </c>
      <c r="G14" s="83" t="s">
        <v>21</v>
      </c>
      <c r="H14" s="202" t="s">
        <v>21</v>
      </c>
      <c r="I14" s="83" t="s">
        <v>21</v>
      </c>
      <c r="J14" s="202" t="s">
        <v>21</v>
      </c>
      <c r="K14" s="39" t="s">
        <v>21</v>
      </c>
      <c r="L14" s="202" t="s">
        <v>21</v>
      </c>
      <c r="M14" s="39" t="s">
        <v>21</v>
      </c>
      <c r="N14" s="7"/>
      <c r="O14" s="8"/>
      <c r="P14" s="2"/>
      <c r="Q14" s="9"/>
      <c r="R14" s="2"/>
      <c r="S14" s="7"/>
      <c r="T14" s="8"/>
      <c r="U14" s="7"/>
      <c r="V14" s="8"/>
      <c r="W14" s="7"/>
      <c r="X14" s="8"/>
      <c r="Y14" s="7"/>
      <c r="Z14" s="8"/>
      <c r="AA14" s="9"/>
      <c r="AB14" s="9"/>
    </row>
    <row r="15" spans="1:28" ht="25.5" customHeight="1">
      <c r="A15" s="54"/>
      <c r="B15" s="210" t="s">
        <v>58</v>
      </c>
      <c r="C15" s="211"/>
      <c r="D15" s="48">
        <v>650100</v>
      </c>
      <c r="E15" s="39">
        <v>7.3</v>
      </c>
      <c r="F15" s="202">
        <v>655093</v>
      </c>
      <c r="G15" s="83">
        <v>7.5</v>
      </c>
      <c r="H15" s="202">
        <v>668331</v>
      </c>
      <c r="I15" s="83">
        <v>7.5</v>
      </c>
      <c r="J15" s="202">
        <v>702018</v>
      </c>
      <c r="K15" s="83">
        <v>7.4</v>
      </c>
      <c r="L15" s="204">
        <v>713937</v>
      </c>
      <c r="M15" s="67">
        <f t="shared" si="0"/>
        <v>7.33</v>
      </c>
      <c r="N15" s="7"/>
      <c r="O15" s="8"/>
      <c r="P15" s="2"/>
      <c r="Q15" s="357"/>
      <c r="R15" s="357"/>
      <c r="S15" s="7"/>
      <c r="T15" s="8"/>
      <c r="U15" s="7"/>
      <c r="V15" s="8"/>
      <c r="W15" s="7"/>
      <c r="X15" s="8"/>
      <c r="Y15" s="7"/>
      <c r="Z15" s="8"/>
      <c r="AA15" s="9"/>
      <c r="AB15" s="9"/>
    </row>
    <row r="16" spans="1:28" ht="25.5" customHeight="1">
      <c r="A16" s="54"/>
      <c r="B16" s="23"/>
      <c r="C16" s="34" t="s">
        <v>59</v>
      </c>
      <c r="D16" s="48">
        <v>587052</v>
      </c>
      <c r="E16" s="83">
        <v>6.6</v>
      </c>
      <c r="F16" s="202">
        <v>592248</v>
      </c>
      <c r="G16" s="83">
        <v>6.8</v>
      </c>
      <c r="H16" s="202">
        <v>609181</v>
      </c>
      <c r="I16" s="83">
        <v>6.8</v>
      </c>
      <c r="J16" s="202">
        <v>644442</v>
      </c>
      <c r="K16" s="83">
        <v>6.8</v>
      </c>
      <c r="L16" s="204">
        <v>656221</v>
      </c>
      <c r="M16" s="67">
        <f t="shared" si="0"/>
        <v>6.74</v>
      </c>
      <c r="N16" s="7"/>
      <c r="O16" s="6"/>
      <c r="P16" s="2"/>
      <c r="Q16" s="9"/>
      <c r="R16" s="2"/>
      <c r="S16" s="7"/>
      <c r="T16" s="6"/>
      <c r="U16" s="7"/>
      <c r="V16" s="6"/>
      <c r="W16" s="7"/>
      <c r="X16" s="6"/>
      <c r="Y16" s="7"/>
      <c r="Z16" s="6"/>
      <c r="AA16" s="9"/>
      <c r="AB16" s="9"/>
    </row>
    <row r="17" spans="1:28" ht="25.5" customHeight="1" thickBot="1">
      <c r="A17" s="55"/>
      <c r="B17" s="62"/>
      <c r="C17" s="56" t="s">
        <v>56</v>
      </c>
      <c r="D17" s="63">
        <v>63048</v>
      </c>
      <c r="E17" s="144">
        <v>0.7</v>
      </c>
      <c r="F17" s="203">
        <v>62845</v>
      </c>
      <c r="G17" s="84">
        <v>0.7</v>
      </c>
      <c r="H17" s="203">
        <v>59150</v>
      </c>
      <c r="I17" s="84">
        <v>0.7</v>
      </c>
      <c r="J17" s="203">
        <v>57576</v>
      </c>
      <c r="K17" s="84">
        <v>0.6</v>
      </c>
      <c r="L17" s="205">
        <v>57716</v>
      </c>
      <c r="M17" s="183">
        <f t="shared" si="0"/>
        <v>0.59</v>
      </c>
      <c r="N17" s="7"/>
      <c r="O17" s="6"/>
      <c r="P17" s="2"/>
      <c r="Q17" s="9"/>
      <c r="R17" s="2"/>
      <c r="S17" s="7"/>
      <c r="T17" s="6"/>
      <c r="U17" s="7"/>
      <c r="V17" s="6"/>
      <c r="W17" s="7"/>
      <c r="X17" s="6"/>
      <c r="Y17" s="7"/>
      <c r="Z17" s="6"/>
      <c r="AA17" s="9"/>
      <c r="AB17" s="9"/>
    </row>
    <row r="18" spans="1:28" ht="3.75" customHeight="1">
      <c r="A18" s="33"/>
      <c r="B18" s="23"/>
      <c r="C18" s="33"/>
      <c r="D18" s="48"/>
      <c r="E18" s="37"/>
      <c r="F18" s="48"/>
      <c r="G18" s="83"/>
      <c r="H18" s="48"/>
      <c r="I18" s="83"/>
      <c r="J18" s="48"/>
      <c r="K18" s="83"/>
      <c r="L18" s="113"/>
      <c r="M18" s="140"/>
      <c r="N18" s="7"/>
      <c r="O18" s="6"/>
      <c r="P18" s="2"/>
      <c r="Q18" s="9"/>
      <c r="R18" s="2"/>
      <c r="S18" s="7"/>
      <c r="T18" s="6"/>
      <c r="U18" s="7"/>
      <c r="V18" s="6"/>
      <c r="W18" s="7"/>
      <c r="X18" s="6"/>
      <c r="Y18" s="7"/>
      <c r="Z18" s="6"/>
      <c r="AA18" s="9"/>
      <c r="AB18" s="9"/>
    </row>
    <row r="19" spans="1:18" ht="25.5" customHeight="1">
      <c r="A19" s="24"/>
      <c r="B19" s="24"/>
      <c r="C19" s="24"/>
      <c r="D19" s="24"/>
      <c r="E19" s="24"/>
      <c r="F19" s="24"/>
      <c r="G19" s="24"/>
      <c r="H19" s="24"/>
      <c r="I19" s="24"/>
      <c r="J19" s="49"/>
      <c r="K19" s="49"/>
      <c r="L19" s="49"/>
      <c r="M19" s="129" t="s">
        <v>52</v>
      </c>
      <c r="N19" s="12"/>
      <c r="O19" s="11"/>
      <c r="P19" s="12"/>
      <c r="Q19" s="12"/>
      <c r="R19" s="9"/>
    </row>
    <row r="20" spans="2:18" ht="19.5" customHeight="1">
      <c r="B20" s="24"/>
      <c r="C20" s="24"/>
      <c r="D20" s="24"/>
      <c r="E20" s="24"/>
      <c r="F20" s="24"/>
      <c r="G20" s="24"/>
      <c r="H20" s="24"/>
      <c r="I20" s="24"/>
      <c r="J20" s="28"/>
      <c r="K20" s="28"/>
      <c r="L20" s="28"/>
      <c r="M20" s="28"/>
      <c r="N20" s="17"/>
      <c r="O20" s="17"/>
      <c r="P20" s="17"/>
      <c r="Q20" s="17"/>
      <c r="R20" s="9"/>
    </row>
    <row r="21" spans="1:17" s="9" customFormat="1" ht="19.5" customHeight="1">
      <c r="A21" s="74" t="s">
        <v>128</v>
      </c>
      <c r="B21" s="24"/>
      <c r="C21" s="24"/>
      <c r="D21" s="24"/>
      <c r="E21" s="24"/>
      <c r="F21" s="24"/>
      <c r="G21" s="24"/>
      <c r="H21" s="24"/>
      <c r="I21" s="24"/>
      <c r="J21" s="28"/>
      <c r="K21" s="28"/>
      <c r="L21" s="28"/>
      <c r="M21" s="128"/>
      <c r="N21" s="17"/>
      <c r="O21" s="17"/>
      <c r="P21" s="17"/>
      <c r="Q21" s="17"/>
    </row>
    <row r="22" spans="1:17" s="9" customFormat="1" ht="1.5" customHeight="1" thickBot="1">
      <c r="A22" s="74"/>
      <c r="B22" s="24"/>
      <c r="C22" s="24"/>
      <c r="D22" s="24"/>
      <c r="E22" s="24"/>
      <c r="F22" s="24"/>
      <c r="G22" s="24"/>
      <c r="H22" s="24"/>
      <c r="I22" s="24"/>
      <c r="J22" s="28"/>
      <c r="K22" s="28"/>
      <c r="L22" s="28"/>
      <c r="M22" s="128"/>
      <c r="N22" s="17"/>
      <c r="O22" s="17"/>
      <c r="P22" s="17"/>
      <c r="Q22" s="17"/>
    </row>
    <row r="23" spans="1:15" s="9" customFormat="1" ht="21.75" customHeight="1">
      <c r="A23" s="258"/>
      <c r="B23" s="261"/>
      <c r="C23" s="261"/>
      <c r="D23" s="348" t="s">
        <v>129</v>
      </c>
      <c r="E23" s="348"/>
      <c r="F23" s="348" t="s">
        <v>130</v>
      </c>
      <c r="G23" s="348"/>
      <c r="H23" s="348" t="s">
        <v>131</v>
      </c>
      <c r="I23" s="348"/>
      <c r="J23" s="348" t="s">
        <v>132</v>
      </c>
      <c r="K23" s="348"/>
      <c r="L23" s="348" t="s">
        <v>133</v>
      </c>
      <c r="M23" s="349"/>
      <c r="N23" s="19"/>
      <c r="O23" s="18"/>
    </row>
    <row r="24" spans="1:15" s="9" customFormat="1" ht="13.5" customHeight="1">
      <c r="A24" s="356"/>
      <c r="B24" s="357"/>
      <c r="C24" s="358"/>
      <c r="D24" s="355" t="s">
        <v>85</v>
      </c>
      <c r="E24" s="355"/>
      <c r="F24" s="355" t="s">
        <v>85</v>
      </c>
      <c r="G24" s="355"/>
      <c r="H24" s="355" t="s">
        <v>86</v>
      </c>
      <c r="I24" s="355"/>
      <c r="J24" s="355" t="s">
        <v>134</v>
      </c>
      <c r="K24" s="355"/>
      <c r="L24" s="350" t="s">
        <v>85</v>
      </c>
      <c r="M24" s="351"/>
      <c r="N24" s="16"/>
      <c r="O24" s="16"/>
    </row>
    <row r="25" spans="1:15" s="9" customFormat="1" ht="25.5" customHeight="1">
      <c r="A25" s="325" t="s">
        <v>92</v>
      </c>
      <c r="B25" s="328"/>
      <c r="C25" s="326"/>
      <c r="D25" s="343">
        <v>87781677</v>
      </c>
      <c r="E25" s="343"/>
      <c r="F25" s="343">
        <v>3710577</v>
      </c>
      <c r="G25" s="343"/>
      <c r="H25" s="345">
        <v>92.82</v>
      </c>
      <c r="I25" s="345"/>
      <c r="J25" s="343">
        <v>24673</v>
      </c>
      <c r="K25" s="343"/>
      <c r="L25" s="343">
        <v>150</v>
      </c>
      <c r="M25" s="344"/>
      <c r="N25" s="16"/>
      <c r="O25" s="16"/>
    </row>
    <row r="26" spans="1:15" s="9" customFormat="1" ht="25.5" customHeight="1">
      <c r="A26" s="325">
        <v>23</v>
      </c>
      <c r="B26" s="328"/>
      <c r="C26" s="326"/>
      <c r="D26" s="343">
        <v>88267791</v>
      </c>
      <c r="E26" s="343"/>
      <c r="F26" s="343">
        <v>3648483</v>
      </c>
      <c r="G26" s="343"/>
      <c r="H26" s="345">
        <v>98.33</v>
      </c>
      <c r="I26" s="345"/>
      <c r="J26" s="343">
        <v>24540</v>
      </c>
      <c r="K26" s="343"/>
      <c r="L26" s="343">
        <v>149</v>
      </c>
      <c r="M26" s="344"/>
      <c r="N26" s="16"/>
      <c r="O26" s="16"/>
    </row>
    <row r="27" spans="1:15" s="9" customFormat="1" ht="25.5" customHeight="1">
      <c r="A27" s="325">
        <v>24</v>
      </c>
      <c r="B27" s="328"/>
      <c r="C27" s="326"/>
      <c r="D27" s="343">
        <v>90139902</v>
      </c>
      <c r="E27" s="343"/>
      <c r="F27" s="343">
        <v>3870570</v>
      </c>
      <c r="G27" s="343"/>
      <c r="H27" s="345">
        <v>106.09</v>
      </c>
      <c r="I27" s="345"/>
      <c r="J27" s="343">
        <v>24967</v>
      </c>
      <c r="K27" s="343"/>
      <c r="L27" s="343">
        <v>155</v>
      </c>
      <c r="M27" s="344"/>
      <c r="N27" s="16"/>
      <c r="O27" s="16"/>
    </row>
    <row r="28" spans="1:15" s="9" customFormat="1" ht="25.5" customHeight="1">
      <c r="A28" s="325">
        <v>25</v>
      </c>
      <c r="B28" s="328"/>
      <c r="C28" s="326"/>
      <c r="D28" s="343">
        <v>92897410</v>
      </c>
      <c r="E28" s="343"/>
      <c r="F28" s="343">
        <v>3889186</v>
      </c>
      <c r="G28" s="343"/>
      <c r="H28" s="345">
        <v>100.48</v>
      </c>
      <c r="I28" s="345"/>
      <c r="J28" s="343">
        <v>25634</v>
      </c>
      <c r="K28" s="343"/>
      <c r="L28" s="343">
        <v>152</v>
      </c>
      <c r="M28" s="344"/>
      <c r="N28" s="16"/>
      <c r="O28" s="16"/>
    </row>
    <row r="29" spans="1:15" s="9" customFormat="1" ht="25.5" customHeight="1" thickBot="1">
      <c r="A29" s="352">
        <v>26</v>
      </c>
      <c r="B29" s="329"/>
      <c r="C29" s="353"/>
      <c r="D29" s="346">
        <v>98356250</v>
      </c>
      <c r="E29" s="346"/>
      <c r="F29" s="346">
        <v>4135351</v>
      </c>
      <c r="G29" s="346"/>
      <c r="H29" s="354">
        <v>106.33</v>
      </c>
      <c r="I29" s="354"/>
      <c r="J29" s="346">
        <v>26526</v>
      </c>
      <c r="K29" s="346"/>
      <c r="L29" s="346">
        <v>156</v>
      </c>
      <c r="M29" s="347"/>
      <c r="N29" s="16"/>
      <c r="O29" s="16"/>
    </row>
    <row r="30" spans="1:15" s="9" customFormat="1" ht="18" customHeight="1">
      <c r="A30" s="33"/>
      <c r="B30" s="33"/>
      <c r="C30" s="33"/>
      <c r="D30" s="22"/>
      <c r="E30" s="22"/>
      <c r="F30" s="22"/>
      <c r="G30" s="22"/>
      <c r="H30" s="22"/>
      <c r="I30" s="22"/>
      <c r="J30" s="22"/>
      <c r="K30" s="22"/>
      <c r="L30" s="362" t="s">
        <v>139</v>
      </c>
      <c r="M30" s="362"/>
      <c r="N30" s="16"/>
      <c r="O30" s="16"/>
    </row>
    <row r="31" spans="1:15" s="9" customFormat="1" ht="25.5" customHeight="1" thickBot="1">
      <c r="A31" s="33"/>
      <c r="B31" s="360" t="s">
        <v>141</v>
      </c>
      <c r="C31" s="360"/>
      <c r="D31" s="360"/>
      <c r="E31" s="23"/>
      <c r="F31" s="22"/>
      <c r="G31" s="22"/>
      <c r="H31" s="22"/>
      <c r="I31" s="22"/>
      <c r="J31" s="22"/>
      <c r="K31" s="22"/>
      <c r="L31" s="139"/>
      <c r="M31" s="179" t="s">
        <v>145</v>
      </c>
      <c r="N31" s="16"/>
      <c r="O31" s="16"/>
    </row>
    <row r="32" spans="1:15" s="9" customFormat="1" ht="21.75" customHeight="1">
      <c r="A32" s="23"/>
      <c r="B32" s="180"/>
      <c r="C32" s="175"/>
      <c r="D32" s="361" t="s">
        <v>129</v>
      </c>
      <c r="E32" s="348"/>
      <c r="F32" s="348" t="s">
        <v>130</v>
      </c>
      <c r="G32" s="348"/>
      <c r="H32" s="348" t="s">
        <v>131</v>
      </c>
      <c r="I32" s="348"/>
      <c r="J32" s="348" t="s">
        <v>132</v>
      </c>
      <c r="K32" s="348"/>
      <c r="L32" s="348" t="s">
        <v>133</v>
      </c>
      <c r="M32" s="349"/>
      <c r="N32" s="19"/>
      <c r="O32" s="18"/>
    </row>
    <row r="33" spans="2:15" s="9" customFormat="1" ht="13.5" customHeight="1">
      <c r="B33" s="181"/>
      <c r="C33" s="182"/>
      <c r="D33" s="355" t="s">
        <v>85</v>
      </c>
      <c r="E33" s="355"/>
      <c r="F33" s="355" t="s">
        <v>85</v>
      </c>
      <c r="G33" s="355"/>
      <c r="H33" s="355" t="s">
        <v>86</v>
      </c>
      <c r="I33" s="355"/>
      <c r="J33" s="355" t="s">
        <v>134</v>
      </c>
      <c r="K33" s="355"/>
      <c r="L33" s="350" t="s">
        <v>85</v>
      </c>
      <c r="M33" s="351"/>
      <c r="N33" s="16"/>
      <c r="O33" s="16"/>
    </row>
    <row r="34" spans="2:15" s="9" customFormat="1" ht="25.5" customHeight="1">
      <c r="B34" s="312" t="s">
        <v>136</v>
      </c>
      <c r="C34" s="313"/>
      <c r="D34" s="343">
        <v>106825267</v>
      </c>
      <c r="E34" s="343"/>
      <c r="F34" s="343">
        <v>4226923</v>
      </c>
      <c r="G34" s="343"/>
      <c r="H34" s="345">
        <v>101.06</v>
      </c>
      <c r="I34" s="345"/>
      <c r="J34" s="343">
        <v>34306</v>
      </c>
      <c r="K34" s="343"/>
      <c r="L34" s="343">
        <v>123</v>
      </c>
      <c r="M34" s="344"/>
      <c r="N34" s="16"/>
      <c r="O34" s="16"/>
    </row>
    <row r="35" spans="2:15" s="9" customFormat="1" ht="25.5" customHeight="1">
      <c r="B35" s="312" t="s">
        <v>137</v>
      </c>
      <c r="C35" s="313"/>
      <c r="D35" s="343">
        <v>156022337</v>
      </c>
      <c r="E35" s="343"/>
      <c r="F35" s="343">
        <v>6470472</v>
      </c>
      <c r="G35" s="343"/>
      <c r="H35" s="345">
        <v>102.02</v>
      </c>
      <c r="I35" s="345"/>
      <c r="J35" s="343">
        <v>42033</v>
      </c>
      <c r="K35" s="343"/>
      <c r="L35" s="343">
        <v>154</v>
      </c>
      <c r="M35" s="344"/>
      <c r="N35" s="16"/>
      <c r="O35" s="16"/>
    </row>
    <row r="36" spans="2:15" s="9" customFormat="1" ht="25.5" customHeight="1" thickBot="1">
      <c r="B36" s="331" t="s">
        <v>138</v>
      </c>
      <c r="C36" s="332"/>
      <c r="D36" s="346">
        <v>67231964</v>
      </c>
      <c r="E36" s="346"/>
      <c r="F36" s="346">
        <v>2699055</v>
      </c>
      <c r="G36" s="346"/>
      <c r="H36" s="354">
        <v>101.38</v>
      </c>
      <c r="I36" s="354"/>
      <c r="J36" s="346">
        <v>20724</v>
      </c>
      <c r="K36" s="346"/>
      <c r="L36" s="346">
        <v>130</v>
      </c>
      <c r="M36" s="347"/>
      <c r="N36" s="16"/>
      <c r="O36" s="16"/>
    </row>
    <row r="37" spans="1:13" s="9" customFormat="1" ht="19.5" customHeight="1">
      <c r="A37" s="24"/>
      <c r="B37" s="24"/>
      <c r="C37" s="24"/>
      <c r="D37" s="24"/>
      <c r="E37" s="24"/>
      <c r="F37" s="24"/>
      <c r="G37" s="24"/>
      <c r="H37" s="141"/>
      <c r="I37" s="24"/>
      <c r="J37" s="23"/>
      <c r="K37" s="23"/>
      <c r="L37" s="330" t="s">
        <v>139</v>
      </c>
      <c r="M37" s="330"/>
    </row>
    <row r="38" spans="1:16" ht="25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25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25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25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25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25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25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25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25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25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25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25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25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ht="25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25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25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ht="25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25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ht="25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ht="25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ht="25.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ht="25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2:15" ht="25.5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</sheetData>
  <sheetProtection/>
  <mergeCells count="91">
    <mergeCell ref="B34:C34"/>
    <mergeCell ref="B35:C35"/>
    <mergeCell ref="B36:C36"/>
    <mergeCell ref="L30:M30"/>
    <mergeCell ref="L37:M37"/>
    <mergeCell ref="D36:E36"/>
    <mergeCell ref="F36:G36"/>
    <mergeCell ref="H36:I36"/>
    <mergeCell ref="J36:K36"/>
    <mergeCell ref="L36:M36"/>
    <mergeCell ref="D35:E35"/>
    <mergeCell ref="F35:G35"/>
    <mergeCell ref="H35:I35"/>
    <mergeCell ref="J35:K35"/>
    <mergeCell ref="L35:M35"/>
    <mergeCell ref="D34:E34"/>
    <mergeCell ref="F34:G34"/>
    <mergeCell ref="H34:I34"/>
    <mergeCell ref="J34:K34"/>
    <mergeCell ref="L34:M34"/>
    <mergeCell ref="J32:K32"/>
    <mergeCell ref="L32:M32"/>
    <mergeCell ref="D33:E33"/>
    <mergeCell ref="F33:G33"/>
    <mergeCell ref="H33:I33"/>
    <mergeCell ref="J33:K33"/>
    <mergeCell ref="L33:M33"/>
    <mergeCell ref="B31:D31"/>
    <mergeCell ref="D32:E32"/>
    <mergeCell ref="F32:G32"/>
    <mergeCell ref="H32:I32"/>
    <mergeCell ref="Q8:R8"/>
    <mergeCell ref="W4:X4"/>
    <mergeCell ref="D4:E4"/>
    <mergeCell ref="A4:B5"/>
    <mergeCell ref="B8:C8"/>
    <mergeCell ref="B15:C15"/>
    <mergeCell ref="Y4:Z4"/>
    <mergeCell ref="AA4:AB4"/>
    <mergeCell ref="P4:Q5"/>
    <mergeCell ref="Q15:R15"/>
    <mergeCell ref="S4:T4"/>
    <mergeCell ref="U4:V4"/>
    <mergeCell ref="P7:R7"/>
    <mergeCell ref="A7:C7"/>
    <mergeCell ref="A24:C24"/>
    <mergeCell ref="D23:E23"/>
    <mergeCell ref="A23:C23"/>
    <mergeCell ref="D24:E24"/>
    <mergeCell ref="J24:K24"/>
    <mergeCell ref="H24:I24"/>
    <mergeCell ref="J4:K4"/>
    <mergeCell ref="F4:G4"/>
    <mergeCell ref="J23:K23"/>
    <mergeCell ref="H23:I23"/>
    <mergeCell ref="F23:G23"/>
    <mergeCell ref="F24:G24"/>
    <mergeCell ref="J29:K29"/>
    <mergeCell ref="H29:I29"/>
    <mergeCell ref="J28:K28"/>
    <mergeCell ref="H28:I28"/>
    <mergeCell ref="H4:I4"/>
    <mergeCell ref="J27:K27"/>
    <mergeCell ref="H27:I27"/>
    <mergeCell ref="J26:K26"/>
    <mergeCell ref="H26:I26"/>
    <mergeCell ref="J25:K25"/>
    <mergeCell ref="D29:E29"/>
    <mergeCell ref="A25:C25"/>
    <mergeCell ref="F28:G28"/>
    <mergeCell ref="F29:G29"/>
    <mergeCell ref="A26:C26"/>
    <mergeCell ref="A27:C27"/>
    <mergeCell ref="A28:C28"/>
    <mergeCell ref="A29:C29"/>
    <mergeCell ref="F25:G25"/>
    <mergeCell ref="F26:G26"/>
    <mergeCell ref="L29:M29"/>
    <mergeCell ref="L4:M4"/>
    <mergeCell ref="L23:M23"/>
    <mergeCell ref="L24:M24"/>
    <mergeCell ref="L25:M25"/>
    <mergeCell ref="L26:M26"/>
    <mergeCell ref="L27:M27"/>
    <mergeCell ref="F27:G27"/>
    <mergeCell ref="D26:E26"/>
    <mergeCell ref="D27:E27"/>
    <mergeCell ref="D28:E28"/>
    <mergeCell ref="D25:E25"/>
    <mergeCell ref="L28:M28"/>
    <mergeCell ref="H25:I25"/>
  </mergeCells>
  <printOptions/>
  <pageMargins left="0.7874015748031497" right="0.5905511811023623" top="0.5905511811023623" bottom="0.5905511811023623" header="0.5118110236220472" footer="0.5118110236220472"/>
  <pageSetup fitToWidth="0" fitToHeight="1" horizontalDpi="600" verticalDpi="600" orientation="portrait" paperSize="9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1"/>
  <dimension ref="A1:R42"/>
  <sheetViews>
    <sheetView view="pageBreakPreview" zoomScale="80" zoomScaleSheetLayoutView="80" zoomScalePageLayoutView="0" workbookViewId="0" topLeftCell="A1">
      <selection activeCell="E23" sqref="E23"/>
    </sheetView>
  </sheetViews>
  <sheetFormatPr defaultColWidth="28.875" defaultRowHeight="13.5"/>
  <cols>
    <col min="1" max="1" width="3.125" style="1" customWidth="1"/>
    <col min="2" max="2" width="3.50390625" style="1" customWidth="1"/>
    <col min="3" max="3" width="22.25390625" style="1" customWidth="1"/>
    <col min="4" max="16" width="28.875" style="1" customWidth="1"/>
    <col min="17" max="16384" width="28.875" style="1" customWidth="1"/>
  </cols>
  <sheetData>
    <row r="1" spans="1:18" ht="19.5" customHeight="1">
      <c r="A1" s="74" t="s">
        <v>154</v>
      </c>
      <c r="B1" s="24"/>
      <c r="C1" s="24"/>
      <c r="D1" s="24"/>
      <c r="E1" s="24"/>
      <c r="F1" s="24"/>
      <c r="G1" s="24"/>
      <c r="H1" s="128" t="s">
        <v>80</v>
      </c>
      <c r="I1" s="24"/>
      <c r="J1" s="28"/>
      <c r="K1" s="28"/>
      <c r="L1" s="28"/>
      <c r="N1" s="17"/>
      <c r="O1" s="17"/>
      <c r="P1" s="17"/>
      <c r="Q1" s="17"/>
      <c r="R1" s="9"/>
    </row>
    <row r="2" spans="1:18" ht="1.5" customHeight="1" thickBot="1">
      <c r="A2" s="74"/>
      <c r="B2" s="24"/>
      <c r="C2" s="24"/>
      <c r="D2" s="24"/>
      <c r="E2" s="24"/>
      <c r="F2" s="24"/>
      <c r="G2" s="24"/>
      <c r="H2" s="24"/>
      <c r="I2" s="24"/>
      <c r="J2" s="28"/>
      <c r="K2" s="28"/>
      <c r="L2" s="28"/>
      <c r="M2" s="128"/>
      <c r="N2" s="17"/>
      <c r="O2" s="17"/>
      <c r="P2" s="17"/>
      <c r="Q2" s="17"/>
      <c r="R2" s="9"/>
    </row>
    <row r="3" spans="1:15" ht="21.75" customHeight="1">
      <c r="A3" s="363"/>
      <c r="B3" s="214"/>
      <c r="C3" s="209"/>
      <c r="D3" s="87" t="s">
        <v>91</v>
      </c>
      <c r="E3" s="87" t="s">
        <v>92</v>
      </c>
      <c r="F3" s="87" t="s">
        <v>109</v>
      </c>
      <c r="G3" s="87" t="s">
        <v>120</v>
      </c>
      <c r="H3" s="65" t="s">
        <v>143</v>
      </c>
      <c r="I3" s="23"/>
      <c r="J3" s="9"/>
      <c r="K3" s="23"/>
      <c r="L3" s="9"/>
      <c r="M3" s="23"/>
      <c r="N3" s="19"/>
      <c r="O3" s="18"/>
    </row>
    <row r="4" spans="1:15" ht="21.75" customHeight="1">
      <c r="A4" s="222" t="s">
        <v>60</v>
      </c>
      <c r="B4" s="223"/>
      <c r="C4" s="224"/>
      <c r="D4" s="162">
        <v>1334886</v>
      </c>
      <c r="E4" s="163">
        <v>1366844</v>
      </c>
      <c r="F4" s="163">
        <v>1372613</v>
      </c>
      <c r="G4" s="163">
        <v>1393836</v>
      </c>
      <c r="H4" s="164">
        <v>1361987</v>
      </c>
      <c r="I4" s="10"/>
      <c r="J4" s="9"/>
      <c r="K4" s="10"/>
      <c r="L4" s="9"/>
      <c r="M4" s="161"/>
      <c r="N4" s="16"/>
      <c r="O4" s="16"/>
    </row>
    <row r="5" spans="1:15" ht="21.75" customHeight="1">
      <c r="A5" s="54"/>
      <c r="B5" s="210" t="s">
        <v>87</v>
      </c>
      <c r="C5" s="211"/>
      <c r="D5" s="165">
        <v>12753</v>
      </c>
      <c r="E5" s="166">
        <v>12713</v>
      </c>
      <c r="F5" s="166">
        <v>12713</v>
      </c>
      <c r="G5" s="166">
        <v>12713</v>
      </c>
      <c r="H5" s="167">
        <v>12713</v>
      </c>
      <c r="I5" s="22"/>
      <c r="J5" s="9"/>
      <c r="K5" s="22"/>
      <c r="L5" s="9"/>
      <c r="M5" s="139"/>
      <c r="N5" s="16"/>
      <c r="O5" s="16"/>
    </row>
    <row r="6" spans="1:15" ht="21.75" customHeight="1">
      <c r="A6" s="54"/>
      <c r="B6" s="210" t="s">
        <v>19</v>
      </c>
      <c r="C6" s="211"/>
      <c r="D6" s="165"/>
      <c r="E6" s="166"/>
      <c r="F6" s="166"/>
      <c r="G6" s="166"/>
      <c r="H6" s="167"/>
      <c r="I6" s="22"/>
      <c r="J6" s="9"/>
      <c r="K6" s="22"/>
      <c r="L6" s="9"/>
      <c r="M6" s="139"/>
      <c r="N6" s="16"/>
      <c r="O6" s="16"/>
    </row>
    <row r="7" spans="1:15" ht="21.75" customHeight="1">
      <c r="A7" s="54"/>
      <c r="B7" s="33"/>
      <c r="C7" s="34" t="s">
        <v>61</v>
      </c>
      <c r="D7" s="165">
        <v>6046</v>
      </c>
      <c r="E7" s="166">
        <v>6046</v>
      </c>
      <c r="F7" s="166">
        <v>6046</v>
      </c>
      <c r="G7" s="166">
        <v>6046</v>
      </c>
      <c r="H7" s="167">
        <v>6046</v>
      </c>
      <c r="I7" s="22"/>
      <c r="J7" s="9"/>
      <c r="K7" s="22"/>
      <c r="L7" s="9"/>
      <c r="M7" s="139"/>
      <c r="N7" s="16"/>
      <c r="O7" s="16"/>
    </row>
    <row r="8" spans="1:15" ht="21.75" customHeight="1">
      <c r="A8" s="54"/>
      <c r="B8" s="210" t="s">
        <v>62</v>
      </c>
      <c r="C8" s="211"/>
      <c r="D8" s="165"/>
      <c r="E8" s="166"/>
      <c r="F8" s="166"/>
      <c r="G8" s="166"/>
      <c r="H8" s="167"/>
      <c r="I8" s="22"/>
      <c r="J8" s="9"/>
      <c r="K8" s="22"/>
      <c r="L8" s="9"/>
      <c r="M8" s="139"/>
      <c r="N8" s="16"/>
      <c r="O8" s="16"/>
    </row>
    <row r="9" spans="1:15" ht="21.75" customHeight="1">
      <c r="A9" s="54"/>
      <c r="B9" s="33"/>
      <c r="C9" s="34" t="s">
        <v>63</v>
      </c>
      <c r="D9" s="165">
        <v>167398</v>
      </c>
      <c r="E9" s="166">
        <v>167398</v>
      </c>
      <c r="F9" s="166">
        <v>167398</v>
      </c>
      <c r="G9" s="166">
        <v>193059</v>
      </c>
      <c r="H9" s="167">
        <v>193059</v>
      </c>
      <c r="I9" s="22"/>
      <c r="J9" s="9"/>
      <c r="K9" s="22"/>
      <c r="L9" s="9"/>
      <c r="M9" s="139"/>
      <c r="N9" s="16"/>
      <c r="O9" s="16"/>
    </row>
    <row r="10" spans="1:15" ht="21.75" customHeight="1">
      <c r="A10" s="54"/>
      <c r="B10" s="33"/>
      <c r="C10" s="34" t="s">
        <v>20</v>
      </c>
      <c r="D10" s="165">
        <v>376491</v>
      </c>
      <c r="E10" s="166">
        <v>415089</v>
      </c>
      <c r="F10" s="166">
        <v>420061</v>
      </c>
      <c r="G10" s="166">
        <v>431641</v>
      </c>
      <c r="H10" s="167">
        <v>398792</v>
      </c>
      <c r="I10" s="22"/>
      <c r="J10" s="9"/>
      <c r="K10" s="22"/>
      <c r="L10" s="9"/>
      <c r="M10" s="139"/>
      <c r="N10" s="16"/>
      <c r="O10" s="16"/>
    </row>
    <row r="11" spans="1:15" ht="21.75" customHeight="1">
      <c r="A11" s="54"/>
      <c r="B11" s="210" t="s">
        <v>64</v>
      </c>
      <c r="C11" s="211"/>
      <c r="D11" s="165">
        <v>25299</v>
      </c>
      <c r="E11" s="166">
        <v>25299</v>
      </c>
      <c r="F11" s="166">
        <v>25299</v>
      </c>
      <c r="G11" s="166">
        <v>47980</v>
      </c>
      <c r="H11" s="167">
        <v>47980</v>
      </c>
      <c r="I11" s="22"/>
      <c r="J11" s="9"/>
      <c r="K11" s="22"/>
      <c r="L11" s="9"/>
      <c r="M11" s="139"/>
      <c r="N11" s="16"/>
      <c r="O11" s="16"/>
    </row>
    <row r="12" spans="1:15" ht="21.75" customHeight="1">
      <c r="A12" s="54"/>
      <c r="B12" s="210" t="s">
        <v>65</v>
      </c>
      <c r="C12" s="211"/>
      <c r="D12" s="165">
        <v>322653</v>
      </c>
      <c r="E12" s="166">
        <v>313953</v>
      </c>
      <c r="F12" s="166">
        <v>313953</v>
      </c>
      <c r="G12" s="166">
        <v>313953</v>
      </c>
      <c r="H12" s="167">
        <v>313953</v>
      </c>
      <c r="I12" s="22"/>
      <c r="J12" s="9"/>
      <c r="K12" s="22"/>
      <c r="L12" s="9"/>
      <c r="M12" s="139"/>
      <c r="N12" s="16"/>
      <c r="O12" s="16"/>
    </row>
    <row r="13" spans="1:15" ht="21.75" customHeight="1">
      <c r="A13" s="54"/>
      <c r="B13" s="210" t="s">
        <v>66</v>
      </c>
      <c r="C13" s="211"/>
      <c r="D13" s="165">
        <v>412868</v>
      </c>
      <c r="E13" s="166">
        <v>412868</v>
      </c>
      <c r="F13" s="166">
        <v>412868</v>
      </c>
      <c r="G13" s="166">
        <v>375369</v>
      </c>
      <c r="H13" s="167">
        <v>375369</v>
      </c>
      <c r="I13" s="22"/>
      <c r="J13" s="9"/>
      <c r="K13" s="22"/>
      <c r="L13" s="9"/>
      <c r="M13" s="139"/>
      <c r="N13" s="16"/>
      <c r="O13" s="16"/>
    </row>
    <row r="14" spans="1:15" ht="21.75" customHeight="1">
      <c r="A14" s="54"/>
      <c r="B14" s="210" t="s">
        <v>67</v>
      </c>
      <c r="C14" s="211"/>
      <c r="D14" s="165">
        <v>1704</v>
      </c>
      <c r="E14" s="166">
        <v>1704</v>
      </c>
      <c r="F14" s="166">
        <v>1704</v>
      </c>
      <c r="G14" s="166">
        <v>1704</v>
      </c>
      <c r="H14" s="167">
        <v>1704</v>
      </c>
      <c r="I14" s="22"/>
      <c r="J14" s="9"/>
      <c r="K14" s="22"/>
      <c r="L14" s="9"/>
      <c r="M14" s="139"/>
      <c r="N14" s="16"/>
      <c r="O14" s="16"/>
    </row>
    <row r="15" spans="1:15" ht="21.75" customHeight="1">
      <c r="A15" s="54"/>
      <c r="B15" s="210" t="s">
        <v>68</v>
      </c>
      <c r="C15" s="211"/>
      <c r="D15" s="165">
        <v>4748</v>
      </c>
      <c r="E15" s="166">
        <v>4748</v>
      </c>
      <c r="F15" s="166">
        <v>4748</v>
      </c>
      <c r="G15" s="166">
        <v>3909</v>
      </c>
      <c r="H15" s="167">
        <v>3909</v>
      </c>
      <c r="I15" s="22"/>
      <c r="J15" s="9"/>
      <c r="K15" s="22"/>
      <c r="L15" s="9"/>
      <c r="M15" s="139"/>
      <c r="N15" s="16"/>
      <c r="O15" s="16"/>
    </row>
    <row r="16" spans="1:15" ht="21.75" customHeight="1">
      <c r="A16" s="54"/>
      <c r="B16" s="210" t="s">
        <v>69</v>
      </c>
      <c r="C16" s="211"/>
      <c r="D16" s="165">
        <v>4724</v>
      </c>
      <c r="E16" s="166">
        <v>6784</v>
      </c>
      <c r="F16" s="166">
        <v>7581</v>
      </c>
      <c r="G16" s="166">
        <v>7220</v>
      </c>
      <c r="H16" s="167">
        <v>8220</v>
      </c>
      <c r="I16" s="22"/>
      <c r="J16" s="9"/>
      <c r="K16" s="22"/>
      <c r="L16" s="9"/>
      <c r="M16" s="139"/>
      <c r="N16" s="16"/>
      <c r="O16" s="16"/>
    </row>
    <row r="17" spans="1:15" ht="21.75" customHeight="1" thickBot="1">
      <c r="A17" s="55"/>
      <c r="B17" s="225" t="s">
        <v>70</v>
      </c>
      <c r="C17" s="226"/>
      <c r="D17" s="168">
        <v>202</v>
      </c>
      <c r="E17" s="169">
        <v>242</v>
      </c>
      <c r="F17" s="169">
        <v>242</v>
      </c>
      <c r="G17" s="169">
        <v>242</v>
      </c>
      <c r="H17" s="170">
        <v>242</v>
      </c>
      <c r="I17" s="22"/>
      <c r="J17" s="9"/>
      <c r="K17" s="22"/>
      <c r="L17" s="9"/>
      <c r="M17" s="139"/>
      <c r="N17" s="16"/>
      <c r="O17" s="16"/>
    </row>
    <row r="18" spans="1:15" ht="3.75" customHeight="1">
      <c r="A18" s="33"/>
      <c r="B18" s="33"/>
      <c r="C18" s="33"/>
      <c r="D18" s="127"/>
      <c r="E18" s="127"/>
      <c r="F18" s="127"/>
      <c r="G18" s="127"/>
      <c r="H18" s="127"/>
      <c r="I18" s="127"/>
      <c r="J18" s="127"/>
      <c r="K18" s="127"/>
      <c r="L18" s="126"/>
      <c r="M18" s="126"/>
      <c r="N18" s="16"/>
      <c r="O18" s="16"/>
    </row>
    <row r="19" spans="1:16" ht="19.5" customHeight="1">
      <c r="A19" s="24"/>
      <c r="B19" s="24"/>
      <c r="C19" s="24"/>
      <c r="D19" s="24"/>
      <c r="E19" s="24"/>
      <c r="F19" s="24"/>
      <c r="G19" s="24"/>
      <c r="H19" s="129" t="s">
        <v>77</v>
      </c>
      <c r="I19" s="24"/>
      <c r="J19" s="23"/>
      <c r="K19" s="23"/>
      <c r="L19" s="23"/>
      <c r="M19" s="9"/>
      <c r="N19" s="9"/>
      <c r="O19" s="9"/>
      <c r="P19" s="9"/>
    </row>
    <row r="20" spans="2:14" ht="19.5" customHeight="1">
      <c r="B20" s="24"/>
      <c r="C20" s="24"/>
      <c r="D20" s="24"/>
      <c r="E20" s="28"/>
      <c r="F20" s="20"/>
      <c r="G20" s="9"/>
      <c r="I20" s="9"/>
      <c r="J20" s="9"/>
      <c r="K20" s="9"/>
      <c r="L20" s="9"/>
      <c r="M20" s="9"/>
      <c r="N20" s="9"/>
    </row>
    <row r="21" spans="1:8" ht="19.5" customHeight="1">
      <c r="A21" s="74" t="s">
        <v>155</v>
      </c>
      <c r="B21" s="24"/>
      <c r="C21" s="24"/>
      <c r="D21" s="24"/>
      <c r="F21" s="20"/>
      <c r="G21" s="9"/>
      <c r="H21" s="128" t="s">
        <v>80</v>
      </c>
    </row>
    <row r="22" spans="1:7" ht="2.25" customHeight="1" thickBot="1">
      <c r="A22" s="74"/>
      <c r="B22" s="24"/>
      <c r="C22" s="24"/>
      <c r="D22" s="24"/>
      <c r="E22" s="128"/>
      <c r="F22" s="20"/>
      <c r="G22" s="9"/>
    </row>
    <row r="23" spans="1:8" ht="21.75" customHeight="1">
      <c r="A23" s="363"/>
      <c r="B23" s="214"/>
      <c r="C23" s="209"/>
      <c r="D23" s="64" t="s">
        <v>146</v>
      </c>
      <c r="E23" s="133" t="s">
        <v>144</v>
      </c>
      <c r="F23" s="87" t="s">
        <v>109</v>
      </c>
      <c r="G23" s="87" t="s">
        <v>120</v>
      </c>
      <c r="H23" s="65" t="s">
        <v>143</v>
      </c>
    </row>
    <row r="24" spans="1:8" ht="21.75" customHeight="1">
      <c r="A24" s="222" t="s">
        <v>60</v>
      </c>
      <c r="B24" s="223"/>
      <c r="C24" s="224"/>
      <c r="D24" s="73">
        <v>130265</v>
      </c>
      <c r="E24" s="14">
        <v>132612</v>
      </c>
      <c r="F24" s="158">
        <v>134564</v>
      </c>
      <c r="G24" s="73">
        <v>147681</v>
      </c>
      <c r="H24" s="114">
        <v>153178</v>
      </c>
    </row>
    <row r="25" spans="1:8" ht="21.75" customHeight="1">
      <c r="A25" s="54"/>
      <c r="B25" s="210" t="s">
        <v>88</v>
      </c>
      <c r="C25" s="211"/>
      <c r="D25" s="51">
        <v>7033</v>
      </c>
      <c r="E25" s="89">
        <v>7033</v>
      </c>
      <c r="F25" s="159">
        <v>7033</v>
      </c>
      <c r="G25" s="51">
        <v>7033</v>
      </c>
      <c r="H25" s="115">
        <v>7033</v>
      </c>
    </row>
    <row r="26" spans="1:8" ht="21.75" customHeight="1">
      <c r="A26" s="54"/>
      <c r="B26" s="210" t="s">
        <v>19</v>
      </c>
      <c r="C26" s="211"/>
      <c r="D26" s="51"/>
      <c r="E26" s="89"/>
      <c r="F26" s="160"/>
      <c r="G26" s="51"/>
      <c r="H26" s="115"/>
    </row>
    <row r="27" spans="1:8" ht="21.75" customHeight="1">
      <c r="A27" s="54"/>
      <c r="B27" s="33"/>
      <c r="C27" s="34" t="s">
        <v>61</v>
      </c>
      <c r="D27" s="51">
        <v>2468</v>
      </c>
      <c r="E27" s="89">
        <v>2468</v>
      </c>
      <c r="F27" s="159">
        <v>2468</v>
      </c>
      <c r="G27" s="51">
        <v>2468</v>
      </c>
      <c r="H27" s="115">
        <v>2468</v>
      </c>
    </row>
    <row r="28" spans="1:8" ht="21.75" customHeight="1">
      <c r="A28" s="54"/>
      <c r="B28" s="210" t="s">
        <v>62</v>
      </c>
      <c r="C28" s="211"/>
      <c r="D28" s="51"/>
      <c r="E28" s="89"/>
      <c r="F28" s="160"/>
      <c r="G28" s="51"/>
      <c r="H28" s="115"/>
    </row>
    <row r="29" spans="1:8" ht="21.75" customHeight="1">
      <c r="A29" s="54"/>
      <c r="B29" s="33"/>
      <c r="C29" s="34" t="s">
        <v>63</v>
      </c>
      <c r="D29" s="51">
        <v>54950</v>
      </c>
      <c r="E29" s="89">
        <v>57254</v>
      </c>
      <c r="F29" s="159">
        <v>57254</v>
      </c>
      <c r="G29" s="51">
        <v>68445</v>
      </c>
      <c r="H29" s="115">
        <v>71778</v>
      </c>
    </row>
    <row r="30" spans="1:8" ht="21.75" customHeight="1">
      <c r="A30" s="54"/>
      <c r="B30" s="33"/>
      <c r="C30" s="34" t="s">
        <v>20</v>
      </c>
      <c r="D30" s="51">
        <v>65814</v>
      </c>
      <c r="E30" s="89">
        <v>65857</v>
      </c>
      <c r="F30" s="159">
        <v>67809</v>
      </c>
      <c r="G30" s="51">
        <v>69735</v>
      </c>
      <c r="H30" s="115">
        <v>71899</v>
      </c>
    </row>
    <row r="31" spans="1:8" ht="21.75" customHeight="1" thickBot="1">
      <c r="A31" s="55"/>
      <c r="B31" s="225" t="s">
        <v>70</v>
      </c>
      <c r="C31" s="226"/>
      <c r="D31" s="66" t="s">
        <v>152</v>
      </c>
      <c r="E31" s="90" t="s">
        <v>153</v>
      </c>
      <c r="F31" s="171" t="s">
        <v>79</v>
      </c>
      <c r="G31" s="66" t="s">
        <v>79</v>
      </c>
      <c r="H31" s="116" t="s">
        <v>79</v>
      </c>
    </row>
    <row r="32" spans="1:9" ht="21.75" customHeight="1">
      <c r="A32" s="33"/>
      <c r="B32" s="33"/>
      <c r="C32" s="33"/>
      <c r="D32" s="49"/>
      <c r="E32" s="49"/>
      <c r="F32" s="12"/>
      <c r="G32" s="9"/>
      <c r="H32" s="129" t="s">
        <v>77</v>
      </c>
      <c r="I32" s="184"/>
    </row>
    <row r="33" spans="1:7" ht="19.5" customHeight="1">
      <c r="A33" s="24"/>
      <c r="B33" s="26"/>
      <c r="C33" s="26"/>
      <c r="D33" s="26"/>
      <c r="E33" s="23"/>
      <c r="F33" s="9"/>
      <c r="G33" s="9"/>
    </row>
    <row r="34" spans="1:6" ht="21.75" customHeight="1">
      <c r="A34" s="9"/>
      <c r="B34" s="23"/>
      <c r="C34" s="23"/>
      <c r="F34" s="15"/>
    </row>
    <row r="35" spans="1:6" ht="21.75" customHeight="1">
      <c r="A35" s="9"/>
      <c r="B35" s="157"/>
      <c r="C35" s="157"/>
      <c r="F35" s="13"/>
    </row>
    <row r="36" spans="1:6" ht="21.75" customHeight="1">
      <c r="A36" s="9"/>
      <c r="B36" s="155"/>
      <c r="C36" s="155"/>
      <c r="F36" s="13"/>
    </row>
    <row r="37" spans="1:6" ht="21.75" customHeight="1">
      <c r="A37" s="9"/>
      <c r="B37" s="156"/>
      <c r="C37" s="156"/>
      <c r="F37" s="13"/>
    </row>
    <row r="38" spans="1:6" ht="21.75" customHeight="1">
      <c r="A38" s="9"/>
      <c r="B38" s="155"/>
      <c r="C38" s="155"/>
      <c r="F38" s="13"/>
    </row>
    <row r="39" spans="1:6" ht="21.75" customHeight="1">
      <c r="A39" s="9"/>
      <c r="B39" s="156"/>
      <c r="C39" s="156"/>
      <c r="F39" s="13"/>
    </row>
    <row r="40" spans="1:6" ht="21.75" customHeight="1">
      <c r="A40" s="9"/>
      <c r="B40" s="155"/>
      <c r="C40" s="155"/>
      <c r="F40" s="13"/>
    </row>
    <row r="41" spans="1:6" ht="21.75" customHeight="1">
      <c r="A41" s="9"/>
      <c r="B41" s="155"/>
      <c r="C41" s="155"/>
      <c r="F41" s="13"/>
    </row>
    <row r="42" spans="1:6" ht="21.75" customHeight="1">
      <c r="A42" s="9"/>
      <c r="B42" s="9"/>
      <c r="C42" s="9"/>
      <c r="D42" s="9"/>
      <c r="E42" s="9"/>
      <c r="F42" s="9"/>
    </row>
  </sheetData>
  <sheetProtection/>
  <mergeCells count="18">
    <mergeCell ref="B26:C26"/>
    <mergeCell ref="B28:C28"/>
    <mergeCell ref="B31:C31"/>
    <mergeCell ref="A4:C4"/>
    <mergeCell ref="B13:C13"/>
    <mergeCell ref="B17:C17"/>
    <mergeCell ref="B6:C6"/>
    <mergeCell ref="B5:C5"/>
    <mergeCell ref="A3:C3"/>
    <mergeCell ref="A23:C23"/>
    <mergeCell ref="A24:C24"/>
    <mergeCell ref="B25:C25"/>
    <mergeCell ref="B16:C16"/>
    <mergeCell ref="B15:C15"/>
    <mergeCell ref="B14:C14"/>
    <mergeCell ref="B12:C12"/>
    <mergeCell ref="B11:C11"/>
    <mergeCell ref="B8:C8"/>
  </mergeCells>
  <printOptions/>
  <pageMargins left="0.78740157480315" right="0.590551181102362" top="0.590551181102362" bottom="0.59055118110236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小野田 裕穂</cp:lastModifiedBy>
  <cp:lastPrinted>2013-09-24T01:42:45Z</cp:lastPrinted>
  <dcterms:created xsi:type="dcterms:W3CDTF">2008-04-26T03:17:28Z</dcterms:created>
  <dcterms:modified xsi:type="dcterms:W3CDTF">2014-11-06T01:51:32Z</dcterms:modified>
  <cp:category/>
  <cp:version/>
  <cp:contentType/>
  <cp:contentStatus/>
</cp:coreProperties>
</file>