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360" windowHeight="7635" activeTab="0"/>
  </bookViews>
  <sheets>
    <sheet name="法非適用_下水道事業" sheetId="1" r:id="rId1"/>
    <sheet name="データ" sheetId="2" state="hidden" r:id="rId2"/>
  </sheets>
  <definedNames/>
  <calcPr fullCalcOnLoad="1"/>
</workbook>
</file>

<file path=xl/sharedStrings.xml><?xml version="1.0" encoding="utf-8"?>
<sst xmlns="http://schemas.openxmlformats.org/spreadsheetml/2006/main" count="240" uniqueCount="125">
  <si>
    <t>経営比較分析表（平成29年度決算）</t>
  </si>
  <si>
    <t>業務名</t>
  </si>
  <si>
    <t>業種名</t>
  </si>
  <si>
    <t>事業名</t>
  </si>
  <si>
    <t>類似団体区分</t>
  </si>
  <si>
    <t>管理者の情報</t>
  </si>
  <si>
    <t>人口（人）</t>
  </si>
  <si>
    <r>
      <t>面積(km</t>
    </r>
    <r>
      <rPr>
        <b/>
        <vertAlign val="superscript"/>
        <sz val="11"/>
        <color indexed="8"/>
        <rFont val="ＭＳ ゴシック"/>
        <family val="3"/>
      </rPr>
      <t>2</t>
    </r>
    <r>
      <rPr>
        <b/>
        <sz val="11"/>
        <color indexed="8"/>
        <rFont val="ＭＳ ゴシック"/>
        <family val="3"/>
      </rPr>
      <t>)</t>
    </r>
  </si>
  <si>
    <r>
      <t>人口密度(人/km</t>
    </r>
    <r>
      <rPr>
        <b/>
        <vertAlign val="superscript"/>
        <sz val="11"/>
        <color indexed="8"/>
        <rFont val="ＭＳ ゴシック"/>
        <family val="3"/>
      </rPr>
      <t>2</t>
    </r>
    <r>
      <rPr>
        <b/>
        <sz val="11"/>
        <color indexed="8"/>
        <rFont val="ＭＳ ゴシック"/>
        <family val="3"/>
      </rPr>
      <t>)</t>
    </r>
  </si>
  <si>
    <t>グラフ凡例</t>
  </si>
  <si>
    <t>■</t>
  </si>
  <si>
    <t>当該団体値（当該値）</t>
  </si>
  <si>
    <t>資金不足比率(％)</t>
  </si>
  <si>
    <t>自己資本構成比率(％)</t>
  </si>
  <si>
    <t>普及率(％)</t>
  </si>
  <si>
    <t>有収率(％)</t>
  </si>
  <si>
    <r>
      <t>1か月20ｍ</t>
    </r>
    <r>
      <rPr>
        <b/>
        <vertAlign val="superscript"/>
        <sz val="12"/>
        <color indexed="8"/>
        <rFont val="ＭＳ ゴシック"/>
        <family val="3"/>
      </rPr>
      <t>3</t>
    </r>
    <r>
      <rPr>
        <b/>
        <sz val="11"/>
        <color indexed="8"/>
        <rFont val="ＭＳ ゴシック"/>
        <family val="3"/>
      </rPr>
      <t>当たり家庭料金(円)</t>
    </r>
  </si>
  <si>
    <t>処理区域内人口(人)</t>
  </si>
  <si>
    <r>
      <t>処理区域面積(km</t>
    </r>
    <r>
      <rPr>
        <b/>
        <vertAlign val="superscript"/>
        <sz val="11"/>
        <color indexed="8"/>
        <rFont val="ＭＳ ゴシック"/>
        <family val="3"/>
      </rPr>
      <t>2</t>
    </r>
    <r>
      <rPr>
        <b/>
        <sz val="11"/>
        <color indexed="8"/>
        <rFont val="ＭＳ ゴシック"/>
        <family val="3"/>
      </rPr>
      <t>)</t>
    </r>
  </si>
  <si>
    <r>
      <t>処理区域内人口密度(人/km</t>
    </r>
    <r>
      <rPr>
        <b/>
        <vertAlign val="superscript"/>
        <sz val="11"/>
        <color indexed="8"/>
        <rFont val="ＭＳ ゴシック"/>
        <family val="3"/>
      </rPr>
      <t>2</t>
    </r>
    <r>
      <rPr>
        <b/>
        <sz val="11"/>
        <color indexed="8"/>
        <rFont val="ＭＳ ゴシック"/>
        <family val="3"/>
      </rPr>
      <t>)</t>
    </r>
  </si>
  <si>
    <t>－</t>
  </si>
  <si>
    <t>類似団体平均値（平均値）</t>
  </si>
  <si>
    <t>【】</t>
  </si>
  <si>
    <t>平成29年度全国平均</t>
  </si>
  <si>
    <t>分析欄</t>
  </si>
  <si>
    <t>1. 経営の健全性・効率性</t>
  </si>
  <si>
    <t>1. 経営の健全性・効率性について</t>
  </si>
  <si>
    <t>「単年度の収支」</t>
  </si>
  <si>
    <t>「累積欠損」</t>
  </si>
  <si>
    <t>「支払能力」</t>
  </si>
  <si>
    <t>「債務残高」</t>
  </si>
  <si>
    <t>2. 老朽化の状況について</t>
  </si>
  <si>
    <t>「料金水準の適切性」</t>
  </si>
  <si>
    <t>「費用の効率性」</t>
  </si>
  <si>
    <t>「施設の効率性」</t>
  </si>
  <si>
    <t>「使用料対象の捕捉」</t>
  </si>
  <si>
    <t>2. 老朽化の状況</t>
  </si>
  <si>
    <t>全体総括</t>
  </si>
  <si>
    <t>「施設全体の減価償却の状況」</t>
  </si>
  <si>
    <t>「管渠の経年化の状況」</t>
  </si>
  <si>
    <t>「管渠の更新投資・老朽化対策の実施状況」</t>
  </si>
  <si>
    <t>※　法適用企業と類似団体区分が同じため、収益的収支比率の類似団体平均等を表示していません。</t>
  </si>
  <si>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</si>
  <si>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</si>
  <si>
    <t>1①</t>
  </si>
  <si>
    <t>1②</t>
  </si>
  <si>
    <t>1③</t>
  </si>
  <si>
    <t>1④</t>
  </si>
  <si>
    <t>1⑤</t>
  </si>
  <si>
    <t>1⑥</t>
  </si>
  <si>
    <t>1⑦</t>
  </si>
  <si>
    <t>1⑧</t>
  </si>
  <si>
    <t>2①</t>
  </si>
  <si>
    <t>2②</t>
  </si>
  <si>
    <t>2③</t>
  </si>
  <si>
    <t>-</t>
  </si>
  <si>
    <t>下水道事業(法非適用)</t>
  </si>
  <si>
    <t>項番</t>
  </si>
  <si>
    <t>大項目</t>
  </si>
  <si>
    <t>年度</t>
  </si>
  <si>
    <t>団体CD</t>
  </si>
  <si>
    <t>業務CD</t>
  </si>
  <si>
    <t>業種CD</t>
  </si>
  <si>
    <t>事業CD</t>
  </si>
  <si>
    <t>施設CD</t>
  </si>
  <si>
    <t>基本情報</t>
  </si>
  <si>
    <t>1. 経営の健全性・効率性</t>
  </si>
  <si>
    <t>2. 老朽化の状況</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</si>
  <si>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</si>
  <si>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</si>
  <si>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</si>
  <si>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</si>
  <si>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</si>
  <si>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</si>
  <si>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</si>
  <si>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</si>
  <si>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</si>
  <si>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</si>
  <si>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</si>
  <si>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</si>
  <si>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</si>
  <si>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</si>
  <si>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</si>
  <si>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</si>
  <si>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</si>
  <si>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</si>
  <si>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</si>
  <si>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</si>
  <si>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</si>
  <si>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</si>
  <si>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</si>
  <si>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</si>
  <si>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</si>
  <si>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</si>
  <si>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</si>
  <si>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</si>
  <si>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</si>
  <si>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</si>
  <si>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</si>
  <si>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</si>
  <si>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</si>
  <si>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</si>
  <si>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</si>
  <si>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</si>
  <si>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</si>
  <si>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</si>
  <si>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</si>
  <si>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</si>
  <si>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</si>
  <si>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愛知県　長久手市</t>
  </si>
  <si>
    <t>法非適用</t>
  </si>
  <si>
    <t>下水道事業</t>
  </si>
  <si>
    <t>農業集落排水</t>
  </si>
  <si>
    <t>F1</t>
  </si>
  <si>
    <t>非設置</t>
  </si>
  <si>
    <t>-</t>
  </si>
  <si>
    <t>該当数値なし</t>
  </si>
  <si>
    <t>Ｎ－４年度</t>
  </si>
  <si>
    <t>Ｎ－３年度</t>
  </si>
  <si>
    <t>Ｎ－２年度</t>
  </si>
  <si>
    <t>Ｎ－１年度</t>
  </si>
  <si>
    <t>Ｎ年度</t>
  </si>
  <si>
    <t>本市では最も古い管渠は昭和52年築造となるため、40年弱経過していることとなります。現在、更新した管渠延長はありませんが、不明水等の侵入につながるため、早期に管渠やマンホールのストックマネジメント計画策定等を行い効果的に更新等を行う必要があります。そのための財源の確保や経営に与える影響等を踏まえた分析を行う必要もあります。</t>
  </si>
  <si>
    <t>収益的収支比率や経費回収率に影響を与える地方債の元利償還金の償還が平成37年度で完了するため、その費用は減少しますが、施設や管渠等の老朽化が進行しているため、修繕料等が増加していくと見込まれ、今後、当該比率の悪化も想定されます。そのため、管渠やマンホール、施設の最適整備構想等の計画策定等を行って、大規模修繕等を特定の年度に一極集中することを避けたり、出来るだけ効率良く行えるように計画していく必要があります。このことにより、汚水処理原価の削減も行っていけるものと考えています。さらに、平成３０年４月には地方公営企業法適用を行いました。経営戦略も平成３０年度から策定を開始し、平成３１年度末には策定を完了する予定です。その経営戦略も活用し、経営状況の明確化をより一層努めていきます。</t>
  </si>
  <si>
    <t>①収益的収支比率の数値は80％前後の数値で推移しています。ただし、施設の老朽化等に伴う修繕料等維持管理費が増加傾向にあるため、引き続き100％を下回る状況が続く見込みです。平成29年度は前年度に比べ率が上昇しました。
④企業債残高対事業規模比率は、34.51％(H29)であり、類似団体及び全国平均よりも低くなっています。新規借入が近年はなく、平成37年度に償還が完了する予定です。
⑤経費回収率の数値はH27年度まで類似団体や全国平均と同等程度の60％前後で推移していましたが、元利償還金に対する分流式下水道に対する経費が増えたため、汚水処理費が減少し、H29年度は99％まで改善されました。ただし、修繕料等維持管理費が増加傾向であり、一般会計繰入金も充当している状況です。
⑥汚水処理原価は、H26年度まで類似団体や全国平均と同等の数値となっていましたが、H27年度以降は下がりました。ただし、修繕料等維持管理費は増加傾向にあるため、今後も維持管理費用の削減等に努めていきます。
⑦施設利用率は、類似団体や全国平均と比較しても高い水準であります。水量も増加傾向であるため、今後上昇していく見込みです。
⑧水洗化率は、類似団体や全国よりやや高い水準であります。水質保全の観点から問題が生じる可能性があることや、使用料収入を図るため、水洗化率向上に取り組んでいます。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</si>
</sst>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0.00;&quot;△&quot;#,##0.00;&quot;-&quot;"/>
    <numFmt numFmtId="179" formatCode="0.00_);[Red]\(0.00\)"/>
    <numFmt numFmtId="180" formatCode="ge"/>
  </numFmts>
  <fonts count="61">
    <font>
      <sz val="11"/>
      <color theme="1"/>
      <name val="ＭＳ Ｐゴシック"/>
      <family val="3"/>
    </font>
    <font>
      <sz val="11"/>
      <color indexed="8"/>
      <name val="游ゴシック"/>
      <family val="3"/>
    </font>
    <font>
      <sz val="11"/>
      <color indexed="8"/>
      <name val="ＭＳ Ｐゴシック"/>
      <family val="3"/>
    </font>
    <font>
      <sz val="11"/>
      <color indexed="9"/>
      <name val="ＭＳ Ｐゴシック"/>
      <family val="3"/>
    </font>
    <font>
      <b/>
      <sz val="11"/>
      <color indexed="8"/>
      <name val="ＭＳ ゴシック"/>
      <family val="3"/>
    </font>
    <font>
      <sz val="6"/>
      <name val="ＭＳ Ｐゴシック"/>
      <family val="3"/>
    </font>
    <font>
      <sz val="11"/>
      <color indexed="8"/>
      <name val="ＭＳ ゴシック"/>
      <family val="3"/>
    </font>
    <font>
      <b/>
      <sz val="24"/>
      <color indexed="8"/>
      <name val="ＭＳ ゴシック"/>
      <family val="3"/>
    </font>
    <font>
      <b/>
      <vertAlign val="superscript"/>
      <sz val="11"/>
      <color indexed="8"/>
      <name val="ＭＳ ゴシック"/>
      <family val="3"/>
    </font>
    <font>
      <b/>
      <sz val="14"/>
      <color indexed="8"/>
      <name val="ＭＳ ゴシック"/>
      <family val="3"/>
    </font>
    <font>
      <b/>
      <sz val="11"/>
      <color indexed="48"/>
      <name val="ＭＳ ゴシック"/>
      <family val="3"/>
    </font>
    <font>
      <b/>
      <vertAlign val="superscript"/>
      <sz val="12"/>
      <color indexed="8"/>
      <name val="ＭＳ ゴシック"/>
      <family val="3"/>
    </font>
    <font>
      <b/>
      <sz val="11"/>
      <color indexed="29"/>
      <name val="ＭＳ ゴシック"/>
      <family val="3"/>
    </font>
    <font>
      <b/>
      <sz val="12"/>
      <color indexed="8"/>
      <name val="ＭＳ ゴシック"/>
      <family val="3"/>
    </font>
    <font>
      <sz val="9"/>
      <color indexed="8"/>
      <name val="ＭＳ ゴシック"/>
      <family val="3"/>
    </font>
    <font>
      <b/>
      <sz val="9"/>
      <color indexed="8"/>
      <name val="ＭＳ ゴシック"/>
      <family val="3"/>
    </font>
    <font>
      <b/>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8"/>
      <color indexed="8"/>
      <name val="ＭＳ ゴシック"/>
      <family val="3"/>
    </font>
    <font>
      <b/>
      <sz val="16"/>
      <color indexed="8"/>
      <name val="ＭＳ 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b/>
      <sz val="9"/>
      <color theme="1"/>
      <name val="ＭＳ ゴシック"/>
      <family val="3"/>
    </font>
    <font>
      <sz val="11"/>
      <color theme="0"/>
      <name val="ＭＳ Ｐゴシック"/>
      <family val="3"/>
    </font>
    <font>
      <b/>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rgb="FFFCD5B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83">
    <xf numFmtId="0" fontId="0" fillId="0" borderId="0" xfId="0"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horizontal="center" vertical="center"/>
    </xf>
    <xf numFmtId="0" fontId="54" fillId="0" borderId="10" xfId="0"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0" fontId="55" fillId="0" borderId="0" xfId="0" applyFont="1" applyBorder="1" applyAlignment="1">
      <alignment horizontal="left" vertical="center"/>
    </xf>
    <xf numFmtId="0" fontId="55" fillId="0" borderId="0" xfId="0" applyFont="1" applyBorder="1" applyAlignment="1">
      <alignment vertical="center"/>
    </xf>
    <xf numFmtId="0" fontId="55" fillId="0" borderId="13"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13" xfId="0" applyFont="1" applyBorder="1" applyAlignment="1">
      <alignment vertical="center"/>
    </xf>
    <xf numFmtId="0" fontId="51" fillId="0" borderId="14" xfId="0" applyFont="1" applyBorder="1" applyAlignment="1">
      <alignment horizontal="left" vertical="center"/>
    </xf>
    <xf numFmtId="0" fontId="51" fillId="0" borderId="14" xfId="0" applyFont="1" applyBorder="1" applyAlignment="1">
      <alignment vertical="center"/>
    </xf>
    <xf numFmtId="0" fontId="51" fillId="0" borderId="15" xfId="0" applyFont="1" applyBorder="1" applyAlignment="1">
      <alignment vertical="center"/>
    </xf>
    <xf numFmtId="0" fontId="52" fillId="0" borderId="16" xfId="0" applyFont="1" applyBorder="1" applyAlignment="1">
      <alignment vertical="center"/>
    </xf>
    <xf numFmtId="0" fontId="52" fillId="0" borderId="0" xfId="0" applyFont="1" applyBorder="1" applyAlignment="1">
      <alignment vertical="center"/>
    </xf>
    <xf numFmtId="0" fontId="52" fillId="0" borderId="13" xfId="0" applyFont="1" applyBorder="1" applyAlignment="1">
      <alignment vertical="center"/>
    </xf>
    <xf numFmtId="0" fontId="57" fillId="0" borderId="0" xfId="0" applyFont="1" applyBorder="1" applyAlignment="1">
      <alignment vertical="center"/>
    </xf>
    <xf numFmtId="0" fontId="58" fillId="0" borderId="0" xfId="0" applyFont="1" applyBorder="1" applyAlignment="1">
      <alignment horizontal="center" vertical="center"/>
    </xf>
    <xf numFmtId="0" fontId="52" fillId="0" borderId="17"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1" fillId="0" borderId="0" xfId="0" applyFont="1" applyBorder="1" applyAlignment="1">
      <alignment horizontal="center" vertical="center"/>
    </xf>
    <xf numFmtId="0" fontId="59" fillId="0" borderId="0" xfId="0" applyFont="1" applyAlignment="1" applyProtection="1">
      <alignment vertical="center"/>
      <protection hidden="1"/>
    </xf>
    <xf numFmtId="0" fontId="59"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shrinkToFit="1"/>
    </xf>
    <xf numFmtId="0" fontId="0" fillId="34" borderId="18" xfId="0" applyNumberFormat="1" applyFill="1" applyBorder="1" applyAlignment="1">
      <alignment vertical="center" shrinkToFit="1"/>
    </xf>
    <xf numFmtId="177" fontId="0" fillId="34" borderId="18" xfId="48" applyNumberFormat="1" applyFont="1" applyFill="1" applyBorder="1" applyAlignment="1">
      <alignment vertical="center" shrinkToFit="1"/>
    </xf>
    <xf numFmtId="178" fontId="0" fillId="34" borderId="18" xfId="48" applyNumberFormat="1" applyFont="1" applyFill="1" applyBorder="1" applyAlignment="1">
      <alignment vertical="center" shrinkToFit="1"/>
    </xf>
    <xf numFmtId="49" fontId="0" fillId="0" borderId="0" xfId="0" applyNumberFormat="1" applyAlignment="1">
      <alignment vertical="center" shrinkToFit="1"/>
    </xf>
    <xf numFmtId="0" fontId="0" fillId="0" borderId="18" xfId="0" applyNumberFormat="1" applyBorder="1" applyAlignment="1">
      <alignment vertical="center" shrinkToFit="1"/>
    </xf>
    <xf numFmtId="177" fontId="0" fillId="0" borderId="18" xfId="48" applyNumberFormat="1" applyFont="1" applyBorder="1" applyAlignment="1">
      <alignment vertical="center" shrinkToFit="1"/>
    </xf>
    <xf numFmtId="179" fontId="0" fillId="0" borderId="0" xfId="0" applyNumberFormat="1" applyAlignment="1">
      <alignment vertical="center"/>
    </xf>
    <xf numFmtId="0" fontId="0" fillId="13" borderId="18" xfId="0" applyFill="1" applyBorder="1" applyAlignment="1">
      <alignment vertical="center"/>
    </xf>
    <xf numFmtId="180" fontId="0" fillId="0" borderId="18" xfId="0" applyNumberFormat="1" applyBorder="1" applyAlignment="1">
      <alignment vertical="center"/>
    </xf>
    <xf numFmtId="0" fontId="53" fillId="0" borderId="0" xfId="0" applyFont="1" applyAlignment="1">
      <alignment horizontal="center" vertical="center"/>
    </xf>
    <xf numFmtId="49" fontId="51" fillId="0" borderId="14" xfId="0" applyNumberFormat="1" applyFont="1" applyBorder="1" applyAlignment="1" applyProtection="1">
      <alignment horizontal="left" vertical="center"/>
      <protection hidden="1"/>
    </xf>
    <xf numFmtId="0" fontId="51" fillId="35" borderId="18" xfId="0" applyFont="1" applyFill="1" applyBorder="1" applyAlignment="1">
      <alignment horizontal="center" vertical="center" shrinkToFit="1"/>
    </xf>
    <xf numFmtId="177" fontId="52" fillId="0" borderId="18" xfId="0" applyNumberFormat="1" applyFont="1" applyBorder="1" applyAlignment="1" applyProtection="1">
      <alignment horizontal="center" vertical="center"/>
      <protection hidden="1"/>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2" fillId="0" borderId="18" xfId="0" applyNumberFormat="1" applyFont="1" applyBorder="1" applyAlignment="1" applyProtection="1">
      <alignment horizontal="center" vertical="center"/>
      <protection hidden="1"/>
    </xf>
    <xf numFmtId="0" fontId="52" fillId="0" borderId="18" xfId="0" applyNumberFormat="1" applyFont="1" applyBorder="1" applyAlignment="1" applyProtection="1">
      <alignment horizontal="center" vertical="center" shrinkToFit="1"/>
      <protection hidden="1"/>
    </xf>
    <xf numFmtId="176" fontId="52" fillId="0" borderId="18" xfId="0" applyNumberFormat="1" applyFont="1" applyBorder="1" applyAlignment="1" applyProtection="1">
      <alignment horizontal="center" vertical="center"/>
      <protection hidden="1"/>
    </xf>
    <xf numFmtId="0" fontId="56" fillId="0" borderId="16" xfId="0" applyFont="1" applyBorder="1" applyAlignment="1">
      <alignment horizontal="center" vertical="center"/>
    </xf>
    <xf numFmtId="0" fontId="56" fillId="0" borderId="0" xfId="0" applyFont="1" applyBorder="1" applyAlignment="1">
      <alignment horizontal="center" vertical="center"/>
    </xf>
    <xf numFmtId="0" fontId="51" fillId="0" borderId="17" xfId="0" applyFont="1" applyBorder="1" applyAlignment="1">
      <alignment horizontal="center" vertical="center"/>
    </xf>
    <xf numFmtId="0" fontId="51" fillId="0" borderId="14" xfId="0" applyFont="1" applyBorder="1" applyAlignment="1">
      <alignment horizontal="center" vertical="center"/>
    </xf>
    <xf numFmtId="0" fontId="54" fillId="0" borderId="0" xfId="0" applyFont="1" applyBorder="1" applyAlignment="1">
      <alignment horizontal="left"/>
    </xf>
    <xf numFmtId="0" fontId="54" fillId="0" borderId="14" xfId="0" applyFont="1" applyBorder="1" applyAlignment="1">
      <alignment horizontal="left"/>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6" xfId="0" applyFont="1" applyBorder="1" applyAlignment="1">
      <alignment horizontal="center" vertical="center"/>
    </xf>
    <xf numFmtId="0" fontId="54" fillId="0" borderId="0" xfId="0" applyFont="1" applyBorder="1" applyAlignment="1">
      <alignment horizontal="center" vertical="center"/>
    </xf>
    <xf numFmtId="0" fontId="54" fillId="0" borderId="13" xfId="0" applyFont="1" applyBorder="1" applyAlignment="1">
      <alignment horizontal="center" vertical="center"/>
    </xf>
    <xf numFmtId="0" fontId="60" fillId="0" borderId="10" xfId="0" applyFont="1" applyBorder="1" applyAlignment="1">
      <alignment horizontal="left" vertical="center"/>
    </xf>
    <xf numFmtId="0" fontId="60" fillId="0" borderId="11" xfId="0" applyFont="1" applyBorder="1" applyAlignment="1">
      <alignment horizontal="left" vertical="center"/>
    </xf>
    <xf numFmtId="0" fontId="60" fillId="0" borderId="12" xfId="0" applyFont="1" applyBorder="1" applyAlignment="1">
      <alignment horizontal="left" vertical="center"/>
    </xf>
    <xf numFmtId="0" fontId="60" fillId="0" borderId="16" xfId="0" applyFont="1" applyBorder="1" applyAlignment="1">
      <alignment horizontal="left" vertical="center"/>
    </xf>
    <xf numFmtId="0" fontId="60" fillId="0" borderId="0" xfId="0" applyFont="1" applyBorder="1" applyAlignment="1">
      <alignment horizontal="left" vertical="center"/>
    </xf>
    <xf numFmtId="0" fontId="60" fillId="0" borderId="13" xfId="0" applyFont="1" applyBorder="1" applyAlignment="1">
      <alignment horizontal="left" vertical="center"/>
    </xf>
    <xf numFmtId="0" fontId="52" fillId="0" borderId="16" xfId="0" applyFont="1" applyBorder="1" applyAlignment="1" applyProtection="1">
      <alignment horizontal="left" vertical="top" wrapText="1"/>
      <protection locked="0"/>
    </xf>
    <xf numFmtId="0" fontId="52" fillId="0" borderId="0" xfId="0" applyFont="1" applyBorder="1" applyAlignment="1" applyProtection="1">
      <alignment horizontal="left" vertical="top" wrapText="1"/>
      <protection locked="0"/>
    </xf>
    <xf numFmtId="0" fontId="52" fillId="0" borderId="13" xfId="0" applyFont="1" applyBorder="1" applyAlignment="1" applyProtection="1">
      <alignment horizontal="left" vertical="top" wrapText="1"/>
      <protection locked="0"/>
    </xf>
    <xf numFmtId="0" fontId="52" fillId="0" borderId="17" xfId="0" applyFont="1" applyBorder="1" applyAlignment="1" applyProtection="1">
      <alignment horizontal="left" vertical="top" wrapText="1"/>
      <protection locked="0"/>
    </xf>
    <xf numFmtId="0" fontId="52" fillId="0" borderId="14" xfId="0" applyFont="1" applyBorder="1" applyAlignment="1" applyProtection="1">
      <alignment horizontal="left" vertical="top" wrapText="1"/>
      <protection locked="0"/>
    </xf>
    <xf numFmtId="0" fontId="52" fillId="0" borderId="15" xfId="0" applyFont="1" applyBorder="1" applyAlignment="1" applyProtection="1">
      <alignment horizontal="left" vertical="top" wrapText="1"/>
      <protection locked="0"/>
    </xf>
    <xf numFmtId="0" fontId="51" fillId="0" borderId="0" xfId="0" applyFont="1" applyBorder="1" applyAlignment="1">
      <alignment horizontal="center" vertical="center"/>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925"/>
          <c:w val="0.955"/>
          <c:h val="0.878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データ!$EE$6:$EI$6</c:f>
              <c:numCache>
                <c:ptCount val="5"/>
                <c:pt idx="0">
                  <c:v>0</c:v>
                </c:pt>
                <c:pt idx="1">
                  <c:v>0</c:v>
                </c:pt>
                <c:pt idx="2">
                  <c:v>0</c:v>
                </c:pt>
                <c:pt idx="3">
                  <c:v>0</c:v>
                </c:pt>
                <c:pt idx="4">
                  <c:v>0</c:v>
                </c:pt>
              </c:numCache>
            </c:numRef>
          </c:val>
        </c:ser>
        <c:axId val="66396972"/>
        <c:axId val="60701837"/>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データ!$EJ$6:$EN$6</c:f>
              <c:numCache>
                <c:ptCount val="5"/>
                <c:pt idx="0">
                  <c:v>0.01</c:v>
                </c:pt>
                <c:pt idx="1">
                  <c:v>0.03</c:v>
                </c:pt>
                <c:pt idx="2">
                  <c:v>0.11</c:v>
                </c:pt>
                <c:pt idx="3">
                  <c:v>0.05</c:v>
                </c:pt>
                <c:pt idx="4">
                  <c:v>0.44</c:v>
                </c:pt>
              </c:numCache>
            </c:numRef>
          </c:val>
          <c:smooth val="0"/>
        </c:ser>
        <c:axId val="66396972"/>
        <c:axId val="60701837"/>
      </c:lineChart>
      <c:dateAx>
        <c:axId val="66396972"/>
        <c:scaling>
          <c:orientation val="minMax"/>
        </c:scaling>
        <c:axPos val="b"/>
        <c:delete val="1"/>
        <c:majorTickMark val="none"/>
        <c:minorTickMark val="none"/>
        <c:tickLblPos val="none"/>
        <c:crossAx val="60701837"/>
        <c:crosses val="autoZero"/>
        <c:auto val="0"/>
        <c:baseTimeUnit val="years"/>
        <c:majorUnit val="1"/>
        <c:majorTimeUnit val="days"/>
        <c:minorUnit val="1"/>
        <c:minorTimeUnit val="days"/>
        <c:noMultiLvlLbl val="0"/>
      </c:dateAx>
      <c:valAx>
        <c:axId val="60701837"/>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6396972"/>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275"/>
          <c:w val="0.99225"/>
          <c:h val="0.831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データ!$CM$6:$CQ$6</c:f>
              <c:numCache>
                <c:ptCount val="5"/>
                <c:pt idx="0">
                  <c:v>84.73</c:v>
                </c:pt>
                <c:pt idx="1">
                  <c:v>86.68</c:v>
                </c:pt>
                <c:pt idx="2">
                  <c:v>74.98</c:v>
                </c:pt>
                <c:pt idx="3">
                  <c:v>69.14</c:v>
                </c:pt>
                <c:pt idx="4">
                  <c:v>70.4</c:v>
                </c:pt>
              </c:numCache>
            </c:numRef>
          </c:val>
        </c:ser>
        <c:axId val="28571590"/>
        <c:axId val="55817719"/>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データ!$CR$6:$CV$6</c:f>
              <c:numCache>
                <c:ptCount val="5"/>
                <c:pt idx="0">
                  <c:v>60.63</c:v>
                </c:pt>
                <c:pt idx="1">
                  <c:v>58.47</c:v>
                </c:pt>
                <c:pt idx="2">
                  <c:v>57.3</c:v>
                </c:pt>
                <c:pt idx="3">
                  <c:v>56</c:v>
                </c:pt>
                <c:pt idx="4">
                  <c:v>56.01</c:v>
                </c:pt>
              </c:numCache>
            </c:numRef>
          </c:val>
          <c:smooth val="0"/>
        </c:ser>
        <c:axId val="28571590"/>
        <c:axId val="55817719"/>
      </c:lineChart>
      <c:dateAx>
        <c:axId val="28571590"/>
        <c:scaling>
          <c:orientation val="minMax"/>
        </c:scaling>
        <c:axPos val="b"/>
        <c:delete val="1"/>
        <c:majorTickMark val="none"/>
        <c:minorTickMark val="none"/>
        <c:tickLblPos val="none"/>
        <c:crossAx val="55817719"/>
        <c:crosses val="autoZero"/>
        <c:auto val="0"/>
        <c:baseTimeUnit val="years"/>
        <c:majorUnit val="1"/>
        <c:majorTimeUnit val="days"/>
        <c:minorUnit val="1"/>
        <c:minorTimeUnit val="days"/>
        <c:noMultiLvlLbl val="0"/>
      </c:dateAx>
      <c:valAx>
        <c:axId val="55817719"/>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857159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275"/>
          <c:w val="0.98225"/>
          <c:h val="0.831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データ!$CX$6:$DB$6</c:f>
              <c:numCache>
                <c:ptCount val="5"/>
                <c:pt idx="0">
                  <c:v>89.83</c:v>
                </c:pt>
                <c:pt idx="1">
                  <c:v>90.06</c:v>
                </c:pt>
                <c:pt idx="2">
                  <c:v>90.15</c:v>
                </c:pt>
                <c:pt idx="3">
                  <c:v>90.28</c:v>
                </c:pt>
                <c:pt idx="4">
                  <c:v>90.43</c:v>
                </c:pt>
              </c:numCache>
            </c:numRef>
          </c:val>
        </c:ser>
        <c:axId val="32597424"/>
        <c:axId val="24941361"/>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データ!$DC$6:$DG$6</c:f>
              <c:numCache>
                <c:ptCount val="5"/>
                <c:pt idx="0">
                  <c:v>88.66</c:v>
                </c:pt>
                <c:pt idx="1">
                  <c:v>88.58</c:v>
                </c:pt>
                <c:pt idx="2">
                  <c:v>89.43</c:v>
                </c:pt>
                <c:pt idx="3">
                  <c:v>89.51</c:v>
                </c:pt>
                <c:pt idx="4">
                  <c:v>89.77</c:v>
                </c:pt>
              </c:numCache>
            </c:numRef>
          </c:val>
          <c:smooth val="0"/>
        </c:ser>
        <c:axId val="32597424"/>
        <c:axId val="24941361"/>
      </c:lineChart>
      <c:dateAx>
        <c:axId val="32597424"/>
        <c:scaling>
          <c:orientation val="minMax"/>
        </c:scaling>
        <c:axPos val="b"/>
        <c:delete val="1"/>
        <c:majorTickMark val="none"/>
        <c:minorTickMark val="none"/>
        <c:tickLblPos val="none"/>
        <c:crossAx val="24941361"/>
        <c:crosses val="autoZero"/>
        <c:auto val="0"/>
        <c:baseTimeUnit val="years"/>
        <c:majorUnit val="1"/>
        <c:majorTimeUnit val="days"/>
        <c:minorUnit val="1"/>
        <c:minorTimeUnit val="days"/>
        <c:noMultiLvlLbl val="0"/>
      </c:dateAx>
      <c:valAx>
        <c:axId val="24941361"/>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2597424"/>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55"/>
          <c:w val="0.99225"/>
          <c:h val="0.832"/>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データ!$Y$6:$AC$6</c:f>
              <c:numCache>
                <c:ptCount val="5"/>
                <c:pt idx="0">
                  <c:v>74.98</c:v>
                </c:pt>
                <c:pt idx="1">
                  <c:v>75.54</c:v>
                </c:pt>
                <c:pt idx="2">
                  <c:v>91.86</c:v>
                </c:pt>
                <c:pt idx="3">
                  <c:v>70.98</c:v>
                </c:pt>
                <c:pt idx="4">
                  <c:v>82.2</c:v>
                </c:pt>
              </c:numCache>
            </c:numRef>
          </c:val>
        </c:ser>
        <c:axId val="9445622"/>
        <c:axId val="17901735"/>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データ!$AD$6:$AH$6</c:f>
              <c:numCache>
                <c:ptCount val="5"/>
                <c:pt idx="0">
                  <c:v>#N/A</c:v>
                </c:pt>
                <c:pt idx="1">
                  <c:v>#N/A</c:v>
                </c:pt>
                <c:pt idx="2">
                  <c:v>#N/A</c:v>
                </c:pt>
                <c:pt idx="3">
                  <c:v>#N/A</c:v>
                </c:pt>
                <c:pt idx="4">
                  <c:v>#N/A</c:v>
                </c:pt>
              </c:numCache>
            </c:numRef>
          </c:val>
          <c:smooth val="0"/>
        </c:ser>
        <c:axId val="9445622"/>
        <c:axId val="17901735"/>
      </c:lineChart>
      <c:dateAx>
        <c:axId val="9445622"/>
        <c:scaling>
          <c:orientation val="minMax"/>
        </c:scaling>
        <c:axPos val="b"/>
        <c:delete val="1"/>
        <c:majorTickMark val="none"/>
        <c:minorTickMark val="none"/>
        <c:tickLblPos val="none"/>
        <c:crossAx val="17901735"/>
        <c:crosses val="autoZero"/>
        <c:auto val="0"/>
        <c:baseTimeUnit val="years"/>
        <c:majorUnit val="1"/>
        <c:majorTimeUnit val="days"/>
        <c:minorUnit val="1"/>
        <c:minorTimeUnit val="days"/>
        <c:noMultiLvlLbl val="0"/>
      </c:dateAx>
      <c:valAx>
        <c:axId val="1790173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9445622"/>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925"/>
          <c:w val="0.955"/>
          <c:h val="0.878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データ!$DI$6:$DM$6</c:f>
              <c:numCache>
                <c:ptCount val="5"/>
                <c:pt idx="0">
                  <c:v>#N/A</c:v>
                </c:pt>
                <c:pt idx="1">
                  <c:v>#N/A</c:v>
                </c:pt>
                <c:pt idx="2">
                  <c:v>#N/A</c:v>
                </c:pt>
                <c:pt idx="3">
                  <c:v>#N/A</c:v>
                </c:pt>
                <c:pt idx="4">
                  <c:v>#N/A</c:v>
                </c:pt>
              </c:numCache>
            </c:numRef>
          </c:val>
        </c:ser>
        <c:axId val="26897888"/>
        <c:axId val="40754401"/>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データ!$DN$6:$DR$6</c:f>
              <c:numCache>
                <c:ptCount val="5"/>
                <c:pt idx="0">
                  <c:v>#N/A</c:v>
                </c:pt>
                <c:pt idx="1">
                  <c:v>#N/A</c:v>
                </c:pt>
                <c:pt idx="2">
                  <c:v>#N/A</c:v>
                </c:pt>
                <c:pt idx="3">
                  <c:v>#N/A</c:v>
                </c:pt>
                <c:pt idx="4">
                  <c:v>#N/A</c:v>
                </c:pt>
              </c:numCache>
            </c:numRef>
          </c:val>
          <c:smooth val="0"/>
        </c:ser>
        <c:axId val="26897888"/>
        <c:axId val="40754401"/>
      </c:lineChart>
      <c:dateAx>
        <c:axId val="26897888"/>
        <c:scaling>
          <c:orientation val="minMax"/>
        </c:scaling>
        <c:axPos val="b"/>
        <c:delete val="1"/>
        <c:majorTickMark val="none"/>
        <c:minorTickMark val="none"/>
        <c:tickLblPos val="none"/>
        <c:crossAx val="40754401"/>
        <c:crosses val="autoZero"/>
        <c:auto val="0"/>
        <c:baseTimeUnit val="years"/>
        <c:majorUnit val="1"/>
        <c:majorTimeUnit val="days"/>
        <c:minorUnit val="1"/>
        <c:minorTimeUnit val="days"/>
        <c:noMultiLvlLbl val="0"/>
      </c:dateAx>
      <c:valAx>
        <c:axId val="40754401"/>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6897888"/>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925"/>
          <c:w val="0.955"/>
          <c:h val="0.878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データ!$DT$6:$DX$6</c:f>
              <c:numCache>
                <c:ptCount val="5"/>
                <c:pt idx="0">
                  <c:v>#N/A</c:v>
                </c:pt>
                <c:pt idx="1">
                  <c:v>#N/A</c:v>
                </c:pt>
                <c:pt idx="2">
                  <c:v>#N/A</c:v>
                </c:pt>
                <c:pt idx="3">
                  <c:v>#N/A</c:v>
                </c:pt>
                <c:pt idx="4">
                  <c:v>#N/A</c:v>
                </c:pt>
              </c:numCache>
            </c:numRef>
          </c:val>
        </c:ser>
        <c:axId val="31245290"/>
        <c:axId val="12772155"/>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データ!$DY$6:$EC$6</c:f>
              <c:numCache>
                <c:ptCount val="5"/>
                <c:pt idx="0">
                  <c:v>#N/A</c:v>
                </c:pt>
                <c:pt idx="1">
                  <c:v>#N/A</c:v>
                </c:pt>
                <c:pt idx="2">
                  <c:v>#N/A</c:v>
                </c:pt>
                <c:pt idx="3">
                  <c:v>#N/A</c:v>
                </c:pt>
                <c:pt idx="4">
                  <c:v>#N/A</c:v>
                </c:pt>
              </c:numCache>
            </c:numRef>
          </c:val>
          <c:smooth val="0"/>
        </c:ser>
        <c:axId val="31245290"/>
        <c:axId val="12772155"/>
      </c:lineChart>
      <c:dateAx>
        <c:axId val="31245290"/>
        <c:scaling>
          <c:orientation val="minMax"/>
        </c:scaling>
        <c:axPos val="b"/>
        <c:delete val="1"/>
        <c:majorTickMark val="none"/>
        <c:minorTickMark val="none"/>
        <c:tickLblPos val="none"/>
        <c:crossAx val="12772155"/>
        <c:crosses val="autoZero"/>
        <c:auto val="0"/>
        <c:baseTimeUnit val="years"/>
        <c:majorUnit val="1"/>
        <c:majorTimeUnit val="days"/>
        <c:minorUnit val="1"/>
        <c:minorTimeUnit val="days"/>
        <c:noMultiLvlLbl val="0"/>
      </c:dateAx>
      <c:valAx>
        <c:axId val="1277215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124529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275"/>
          <c:w val="0.9805"/>
          <c:h val="0.831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データ!$AJ$6:$AN$6</c:f>
              <c:numCache>
                <c:ptCount val="5"/>
                <c:pt idx="0">
                  <c:v>#N/A</c:v>
                </c:pt>
                <c:pt idx="1">
                  <c:v>#N/A</c:v>
                </c:pt>
                <c:pt idx="2">
                  <c:v>#N/A</c:v>
                </c:pt>
                <c:pt idx="3">
                  <c:v>#N/A</c:v>
                </c:pt>
                <c:pt idx="4">
                  <c:v>#N/A</c:v>
                </c:pt>
              </c:numCache>
            </c:numRef>
          </c:val>
        </c:ser>
        <c:axId val="47840532"/>
        <c:axId val="27911605"/>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データ!$AO$6:$AS$6</c:f>
              <c:numCache>
                <c:ptCount val="5"/>
                <c:pt idx="0">
                  <c:v>#N/A</c:v>
                </c:pt>
                <c:pt idx="1">
                  <c:v>#N/A</c:v>
                </c:pt>
                <c:pt idx="2">
                  <c:v>#N/A</c:v>
                </c:pt>
                <c:pt idx="3">
                  <c:v>#N/A</c:v>
                </c:pt>
                <c:pt idx="4">
                  <c:v>#N/A</c:v>
                </c:pt>
              </c:numCache>
            </c:numRef>
          </c:val>
          <c:smooth val="0"/>
        </c:ser>
        <c:axId val="47840532"/>
        <c:axId val="27911605"/>
      </c:lineChart>
      <c:dateAx>
        <c:axId val="47840532"/>
        <c:scaling>
          <c:orientation val="minMax"/>
        </c:scaling>
        <c:axPos val="b"/>
        <c:delete val="1"/>
        <c:majorTickMark val="none"/>
        <c:minorTickMark val="none"/>
        <c:tickLblPos val="none"/>
        <c:crossAx val="27911605"/>
        <c:crosses val="autoZero"/>
        <c:auto val="0"/>
        <c:baseTimeUnit val="years"/>
        <c:majorUnit val="1"/>
        <c:majorTimeUnit val="days"/>
        <c:minorUnit val="1"/>
        <c:minorTimeUnit val="days"/>
        <c:noMultiLvlLbl val="0"/>
      </c:dateAx>
      <c:valAx>
        <c:axId val="2791160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7840532"/>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275"/>
          <c:w val="0.9805"/>
          <c:h val="0.831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データ!$AU$6:$AY$6</c:f>
              <c:numCache>
                <c:ptCount val="5"/>
                <c:pt idx="0">
                  <c:v>#N/A</c:v>
                </c:pt>
                <c:pt idx="1">
                  <c:v>#N/A</c:v>
                </c:pt>
                <c:pt idx="2">
                  <c:v>#N/A</c:v>
                </c:pt>
                <c:pt idx="3">
                  <c:v>#N/A</c:v>
                </c:pt>
                <c:pt idx="4">
                  <c:v>#N/A</c:v>
                </c:pt>
              </c:numCache>
            </c:numRef>
          </c:val>
        </c:ser>
        <c:axId val="49877854"/>
        <c:axId val="46247503"/>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データ!$AZ$6:$BD$6</c:f>
              <c:numCache>
                <c:ptCount val="5"/>
                <c:pt idx="0">
                  <c:v>#N/A</c:v>
                </c:pt>
                <c:pt idx="1">
                  <c:v>#N/A</c:v>
                </c:pt>
                <c:pt idx="2">
                  <c:v>#N/A</c:v>
                </c:pt>
                <c:pt idx="3">
                  <c:v>#N/A</c:v>
                </c:pt>
                <c:pt idx="4">
                  <c:v>#N/A</c:v>
                </c:pt>
              </c:numCache>
            </c:numRef>
          </c:val>
          <c:smooth val="0"/>
        </c:ser>
        <c:axId val="49877854"/>
        <c:axId val="46247503"/>
      </c:lineChart>
      <c:dateAx>
        <c:axId val="49877854"/>
        <c:scaling>
          <c:orientation val="minMax"/>
        </c:scaling>
        <c:axPos val="b"/>
        <c:delete val="1"/>
        <c:majorTickMark val="none"/>
        <c:minorTickMark val="none"/>
        <c:tickLblPos val="none"/>
        <c:crossAx val="46247503"/>
        <c:crosses val="autoZero"/>
        <c:auto val="0"/>
        <c:baseTimeUnit val="years"/>
        <c:majorUnit val="1"/>
        <c:majorTimeUnit val="days"/>
        <c:minorUnit val="1"/>
        <c:minorTimeUnit val="days"/>
        <c:noMultiLvlLbl val="0"/>
      </c:dateAx>
      <c:valAx>
        <c:axId val="46247503"/>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9877854"/>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275"/>
          <c:w val="0.99225"/>
          <c:h val="0.831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データ!$BF$6:$BJ$6</c:f>
              <c:numCache>
                <c:ptCount val="5"/>
                <c:pt idx="0">
                  <c:v>296.85</c:v>
                </c:pt>
                <c:pt idx="1">
                  <c:v>325.93</c:v>
                </c:pt>
                <c:pt idx="2">
                  <c:v>110.86</c:v>
                </c:pt>
                <c:pt idx="3">
                  <c:v>81.89</c:v>
                </c:pt>
                <c:pt idx="4">
                  <c:v>34.51</c:v>
                </c:pt>
              </c:numCache>
            </c:numRef>
          </c:val>
        </c:ser>
        <c:axId val="13574344"/>
        <c:axId val="55060233"/>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データ!$BK$6:$BO$6</c:f>
              <c:numCache>
                <c:ptCount val="5"/>
                <c:pt idx="0">
                  <c:v>547.95</c:v>
                </c:pt>
                <c:pt idx="1">
                  <c:v>632.94</c:v>
                </c:pt>
                <c:pt idx="2">
                  <c:v>721.43</c:v>
                </c:pt>
                <c:pt idx="3">
                  <c:v>685.34</c:v>
                </c:pt>
                <c:pt idx="4">
                  <c:v>684.74</c:v>
                </c:pt>
              </c:numCache>
            </c:numRef>
          </c:val>
          <c:smooth val="0"/>
        </c:ser>
        <c:axId val="13574344"/>
        <c:axId val="55060233"/>
      </c:lineChart>
      <c:dateAx>
        <c:axId val="13574344"/>
        <c:scaling>
          <c:orientation val="minMax"/>
        </c:scaling>
        <c:axPos val="b"/>
        <c:delete val="1"/>
        <c:majorTickMark val="none"/>
        <c:minorTickMark val="none"/>
        <c:tickLblPos val="none"/>
        <c:crossAx val="55060233"/>
        <c:crosses val="autoZero"/>
        <c:auto val="0"/>
        <c:baseTimeUnit val="years"/>
        <c:majorUnit val="1"/>
        <c:majorTimeUnit val="days"/>
        <c:minorUnit val="1"/>
        <c:minorTimeUnit val="days"/>
        <c:noMultiLvlLbl val="0"/>
      </c:dateAx>
      <c:valAx>
        <c:axId val="55060233"/>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3574344"/>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275"/>
          <c:w val="0.99225"/>
          <c:h val="0.831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データ!$BQ$6:$BU$6</c:f>
              <c:numCache>
                <c:ptCount val="5"/>
                <c:pt idx="0">
                  <c:v>64.64</c:v>
                </c:pt>
                <c:pt idx="1">
                  <c:v>59.04</c:v>
                </c:pt>
                <c:pt idx="2">
                  <c:v>90.01</c:v>
                </c:pt>
                <c:pt idx="3">
                  <c:v>90.53</c:v>
                </c:pt>
                <c:pt idx="4">
                  <c:v>99.77</c:v>
                </c:pt>
              </c:numCache>
            </c:numRef>
          </c:val>
        </c:ser>
        <c:axId val="25780050"/>
        <c:axId val="30693859"/>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データ!$BV$6:$BZ$6</c:f>
              <c:numCache>
                <c:ptCount val="5"/>
                <c:pt idx="0">
                  <c:v>64.86</c:v>
                </c:pt>
                <c:pt idx="1">
                  <c:v>62.3</c:v>
                </c:pt>
                <c:pt idx="2">
                  <c:v>59.3</c:v>
                </c:pt>
                <c:pt idx="3">
                  <c:v>59.83</c:v>
                </c:pt>
                <c:pt idx="4">
                  <c:v>65.33</c:v>
                </c:pt>
              </c:numCache>
            </c:numRef>
          </c:val>
          <c:smooth val="0"/>
        </c:ser>
        <c:axId val="25780050"/>
        <c:axId val="30693859"/>
      </c:lineChart>
      <c:dateAx>
        <c:axId val="25780050"/>
        <c:scaling>
          <c:orientation val="minMax"/>
        </c:scaling>
        <c:axPos val="b"/>
        <c:delete val="1"/>
        <c:majorTickMark val="none"/>
        <c:minorTickMark val="none"/>
        <c:tickLblPos val="none"/>
        <c:crossAx val="30693859"/>
        <c:crosses val="autoZero"/>
        <c:auto val="0"/>
        <c:baseTimeUnit val="years"/>
        <c:majorUnit val="1"/>
        <c:majorTimeUnit val="days"/>
        <c:minorUnit val="1"/>
        <c:minorTimeUnit val="days"/>
        <c:noMultiLvlLbl val="0"/>
      </c:dateAx>
      <c:valAx>
        <c:axId val="30693859"/>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578005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275"/>
          <c:w val="0.99225"/>
          <c:h val="0.831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41275</c:v>
                </c:pt>
                <c:pt idx="1">
                  <c:v>41640</c:v>
                </c:pt>
                <c:pt idx="2">
                  <c:v>42005</c:v>
                </c:pt>
                <c:pt idx="3">
                  <c:v>42370</c:v>
                </c:pt>
                <c:pt idx="4">
                  <c:v>42736</c:v>
                </c:pt>
              </c:numCache>
            </c:numRef>
          </c:cat>
          <c:val>
            <c:numRef>
              <c:f>データ!$CB$6:$CF$6</c:f>
              <c:numCache>
                <c:ptCount val="5"/>
                <c:pt idx="0">
                  <c:v>201.12</c:v>
                </c:pt>
                <c:pt idx="1">
                  <c:v>224.95</c:v>
                </c:pt>
                <c:pt idx="2">
                  <c:v>150.09</c:v>
                </c:pt>
                <c:pt idx="3">
                  <c:v>150</c:v>
                </c:pt>
                <c:pt idx="4">
                  <c:v>112.46</c:v>
                </c:pt>
              </c:numCache>
            </c:numRef>
          </c:val>
        </c:ser>
        <c:axId val="7809276"/>
        <c:axId val="3174621"/>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データ!$CG$6:$CK$6</c:f>
              <c:numCache>
                <c:ptCount val="5"/>
                <c:pt idx="0">
                  <c:v>214.41</c:v>
                </c:pt>
                <c:pt idx="1">
                  <c:v>235.07</c:v>
                </c:pt>
                <c:pt idx="2">
                  <c:v>248.14</c:v>
                </c:pt>
                <c:pt idx="3">
                  <c:v>246.66</c:v>
                </c:pt>
                <c:pt idx="4">
                  <c:v>227.43</c:v>
                </c:pt>
              </c:numCache>
            </c:numRef>
          </c:val>
          <c:smooth val="0"/>
        </c:ser>
        <c:axId val="7809276"/>
        <c:axId val="3174621"/>
      </c:lineChart>
      <c:dateAx>
        <c:axId val="7809276"/>
        <c:scaling>
          <c:orientation val="minMax"/>
        </c:scaling>
        <c:axPos val="b"/>
        <c:delete val="1"/>
        <c:majorTickMark val="none"/>
        <c:minorTickMark val="none"/>
        <c:tickLblPos val="none"/>
        <c:crossAx val="3174621"/>
        <c:crosses val="autoZero"/>
        <c:auto val="0"/>
        <c:baseTimeUnit val="years"/>
        <c:majorUnit val="1"/>
        <c:majorTimeUnit val="days"/>
        <c:minorUnit val="1"/>
        <c:minorTimeUnit val="days"/>
        <c:noMultiLvlLbl val="0"/>
      </c:dateAx>
      <c:valAx>
        <c:axId val="3174621"/>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7809276"/>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xdr:nvGraphicFramePr>
        <xdr:cNvPr id="1"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xdr:nvGraphicFramePr>
        <xdr:cNvPr id="2"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xdr:nvGraphicFramePr>
        <xdr:cNvPr id="3"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4"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xdr:nvSpPr>
        <xdr:cNvPr id="5" name="テキスト ボックス 5"/>
        <xdr:cNvSpPr txBox="1">
          <a:spLocks noChangeArrowheads="1"/>
        </xdr:cNvSpPr>
      </xdr:nvSpPr>
      <xdr:spPr>
        <a:xfrm>
          <a:off x="4857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①収益的収支比率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15</xdr:row>
      <xdr:rowOff>171450</xdr:rowOff>
    </xdr:from>
    <xdr:to>
      <xdr:col>31</xdr:col>
      <xdr:colOff>0</xdr:colOff>
      <xdr:row>33</xdr:row>
      <xdr:rowOff>0</xdr:rowOff>
    </xdr:to>
    <xdr:graphicFrame>
      <xdr:nvGraphicFramePr>
        <xdr:cNvPr id="6"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xdr:nvGraphicFramePr>
        <xdr:cNvPr id="7"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xdr:nvGraphicFramePr>
        <xdr:cNvPr id="8"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xdr:nvGraphicFramePr>
        <xdr:cNvPr id="9"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xdr:nvGraphicFramePr>
        <xdr:cNvPr id="10"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xdr:nvGraphicFramePr>
        <xdr:cNvPr id="11"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xdr:nvGraphicFramePr>
        <xdr:cNvPr id="12"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xdr:nvSpPr>
        <xdr:cNvPr id="13" name="テキスト ボックス 13"/>
        <xdr:cNvSpPr txBox="1">
          <a:spLocks noChangeArrowheads="1"/>
        </xdr:cNvSpPr>
      </xdr:nvSpPr>
      <xdr:spPr>
        <a:xfrm>
          <a:off x="47720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②累積欠損金比率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16</xdr:row>
      <xdr:rowOff>0</xdr:rowOff>
    </xdr:from>
    <xdr:to>
      <xdr:col>46</xdr:col>
      <xdr:colOff>0</xdr:colOff>
      <xdr:row>17</xdr:row>
      <xdr:rowOff>66675</xdr:rowOff>
    </xdr:to>
    <xdr:sp>
      <xdr:nvSpPr>
        <xdr:cNvPr id="14" name="テキスト ボックス 14"/>
        <xdr:cNvSpPr txBox="1">
          <a:spLocks noChangeArrowheads="1"/>
        </xdr:cNvSpPr>
      </xdr:nvSpPr>
      <xdr:spPr>
        <a:xfrm>
          <a:off x="90582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③流動比率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16</xdr:row>
      <xdr:rowOff>0</xdr:rowOff>
    </xdr:from>
    <xdr:to>
      <xdr:col>61</xdr:col>
      <xdr:colOff>0</xdr:colOff>
      <xdr:row>17</xdr:row>
      <xdr:rowOff>66675</xdr:rowOff>
    </xdr:to>
    <xdr:sp>
      <xdr:nvSpPr>
        <xdr:cNvPr id="15" name="テキスト ボックス 15"/>
        <xdr:cNvSpPr txBox="1">
          <a:spLocks noChangeArrowheads="1"/>
        </xdr:cNvSpPr>
      </xdr:nvSpPr>
      <xdr:spPr>
        <a:xfrm>
          <a:off x="133445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④企業債残高対事業規模比率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38</xdr:row>
      <xdr:rowOff>0</xdr:rowOff>
    </xdr:from>
    <xdr:to>
      <xdr:col>16</xdr:col>
      <xdr:colOff>0</xdr:colOff>
      <xdr:row>39</xdr:row>
      <xdr:rowOff>66675</xdr:rowOff>
    </xdr:to>
    <xdr:sp>
      <xdr:nvSpPr>
        <xdr:cNvPr id="16" name="テキスト ボックス 16"/>
        <xdr:cNvSpPr txBox="1">
          <a:spLocks noChangeArrowheads="1"/>
        </xdr:cNvSpPr>
      </xdr:nvSpPr>
      <xdr:spPr>
        <a:xfrm>
          <a:off x="4857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⑤経費回収率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38</xdr:row>
      <xdr:rowOff>0</xdr:rowOff>
    </xdr:from>
    <xdr:to>
      <xdr:col>31</xdr:col>
      <xdr:colOff>0</xdr:colOff>
      <xdr:row>39</xdr:row>
      <xdr:rowOff>66675</xdr:rowOff>
    </xdr:to>
    <xdr:sp>
      <xdr:nvSpPr>
        <xdr:cNvPr id="17" name="テキスト ボックス 17"/>
        <xdr:cNvSpPr txBox="1">
          <a:spLocks noChangeArrowheads="1"/>
        </xdr:cNvSpPr>
      </xdr:nvSpPr>
      <xdr:spPr>
        <a:xfrm>
          <a:off x="47720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⑥汚水処理原価</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円</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38</xdr:row>
      <xdr:rowOff>0</xdr:rowOff>
    </xdr:from>
    <xdr:to>
      <xdr:col>46</xdr:col>
      <xdr:colOff>0</xdr:colOff>
      <xdr:row>39</xdr:row>
      <xdr:rowOff>66675</xdr:rowOff>
    </xdr:to>
    <xdr:sp>
      <xdr:nvSpPr>
        <xdr:cNvPr id="18" name="テキスト ボックス 18"/>
        <xdr:cNvSpPr txBox="1">
          <a:spLocks noChangeArrowheads="1"/>
        </xdr:cNvSpPr>
      </xdr:nvSpPr>
      <xdr:spPr>
        <a:xfrm>
          <a:off x="90582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⑦施設利用率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38</xdr:row>
      <xdr:rowOff>0</xdr:rowOff>
    </xdr:from>
    <xdr:to>
      <xdr:col>61</xdr:col>
      <xdr:colOff>0</xdr:colOff>
      <xdr:row>39</xdr:row>
      <xdr:rowOff>66675</xdr:rowOff>
    </xdr:to>
    <xdr:sp>
      <xdr:nvSpPr>
        <xdr:cNvPr id="19" name="テキスト ボックス 19"/>
        <xdr:cNvSpPr txBox="1">
          <a:spLocks noChangeArrowheads="1"/>
        </xdr:cNvSpPr>
      </xdr:nvSpPr>
      <xdr:spPr>
        <a:xfrm>
          <a:off x="133445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⑧水洗化率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62</xdr:row>
      <xdr:rowOff>0</xdr:rowOff>
    </xdr:from>
    <xdr:to>
      <xdr:col>20</xdr:col>
      <xdr:colOff>0</xdr:colOff>
      <xdr:row>63</xdr:row>
      <xdr:rowOff>66675</xdr:rowOff>
    </xdr:to>
    <xdr:sp>
      <xdr:nvSpPr>
        <xdr:cNvPr id="20" name="テキスト ボックス 20"/>
        <xdr:cNvSpPr txBox="1">
          <a:spLocks noChangeArrowheads="1"/>
        </xdr:cNvSpPr>
      </xdr:nvSpPr>
      <xdr:spPr>
        <a:xfrm>
          <a:off x="48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①有形固定資産減価償却率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62</xdr:row>
      <xdr:rowOff>0</xdr:rowOff>
    </xdr:from>
    <xdr:to>
      <xdr:col>40</xdr:col>
      <xdr:colOff>0</xdr:colOff>
      <xdr:row>63</xdr:row>
      <xdr:rowOff>66675</xdr:rowOff>
    </xdr:to>
    <xdr:sp>
      <xdr:nvSpPr>
        <xdr:cNvPr id="21" name="テキスト ボックス 21"/>
        <xdr:cNvSpPr txBox="1">
          <a:spLocks noChangeArrowheads="1"/>
        </xdr:cNvSpPr>
      </xdr:nvSpPr>
      <xdr:spPr>
        <a:xfrm>
          <a:off x="6200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②管渠老朽化率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42</xdr:col>
      <xdr:colOff>0</xdr:colOff>
      <xdr:row>62</xdr:row>
      <xdr:rowOff>0</xdr:rowOff>
    </xdr:from>
    <xdr:to>
      <xdr:col>60</xdr:col>
      <xdr:colOff>0</xdr:colOff>
      <xdr:row>63</xdr:row>
      <xdr:rowOff>66675</xdr:rowOff>
    </xdr:to>
    <xdr:sp>
      <xdr:nvSpPr>
        <xdr:cNvPr id="22" name="テキスト ボックス 22"/>
        <xdr:cNvSpPr txBox="1">
          <a:spLocks noChangeArrowheads="1"/>
        </xdr:cNvSpPr>
      </xdr:nvSpPr>
      <xdr:spPr>
        <a:xfrm>
          <a:off x="1191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③管渠改善率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13</xdr:col>
      <xdr:colOff>95250</xdr:colOff>
      <xdr:row>17</xdr:row>
      <xdr:rowOff>0</xdr:rowOff>
    </xdr:from>
    <xdr:to>
      <xdr:col>16</xdr:col>
      <xdr:colOff>0</xdr:colOff>
      <xdr:row>18</xdr:row>
      <xdr:rowOff>66675</xdr:rowOff>
    </xdr:to>
    <xdr:sp textlink="$E$86">
      <xdr:nvSpPr>
        <xdr:cNvPr id="23" name="テキスト ボックス 23"/>
        <xdr:cNvSpPr txBox="1">
          <a:spLocks noChangeArrowheads="1"/>
        </xdr:cNvSpPr>
      </xdr:nvSpPr>
      <xdr:spPr>
        <a:xfrm>
          <a:off x="3724275" y="2962275"/>
          <a:ext cx="762000" cy="238125"/>
        </a:xfrm>
        <a:prstGeom prst="rect">
          <a:avLst/>
        </a:prstGeom>
        <a:noFill/>
        <a:ln w="9525" cmpd="sng">
          <a:noFill/>
        </a:ln>
      </xdr:spPr>
      <xdr:txBody>
        <a:bodyPr vertOverflow="clip" wrap="square" anchor="b"/>
        <a:p>
          <a:pPr algn="r">
            <a:defRPr/>
          </a:pPr>
          <a:fld id="{82415d07-fa53-47a2-8f5f-94c70d3ff6aa}" type="TxLink">
            <a:rPr lang="en-US" cap="none" sz="900" b="0" i="0" u="none" baseline="0">
              <a:solidFill>
                <a:srgbClr val="000000"/>
              </a:solidFill>
            </a:rPr>
            <a:t> </a:t>
          </a:fld>
        </a:p>
      </xdr:txBody>
    </xdr:sp>
    <xdr:clientData/>
  </xdr:twoCellAnchor>
  <xdr:twoCellAnchor>
    <xdr:from>
      <xdr:col>28</xdr:col>
      <xdr:colOff>95250</xdr:colOff>
      <xdr:row>17</xdr:row>
      <xdr:rowOff>0</xdr:rowOff>
    </xdr:from>
    <xdr:to>
      <xdr:col>31</xdr:col>
      <xdr:colOff>0</xdr:colOff>
      <xdr:row>18</xdr:row>
      <xdr:rowOff>66675</xdr:rowOff>
    </xdr:to>
    <xdr:sp textlink="データ!AT6">
      <xdr:nvSpPr>
        <xdr:cNvPr id="24" name="テキスト ボックス 24"/>
        <xdr:cNvSpPr txBox="1">
          <a:spLocks noChangeArrowheads="1"/>
        </xdr:cNvSpPr>
      </xdr:nvSpPr>
      <xdr:spPr>
        <a:xfrm>
          <a:off x="8010525" y="2962275"/>
          <a:ext cx="762000" cy="238125"/>
        </a:xfrm>
        <a:prstGeom prst="rect">
          <a:avLst/>
        </a:prstGeom>
        <a:noFill/>
        <a:ln w="9525" cmpd="sng">
          <a:noFill/>
        </a:ln>
      </xdr:spPr>
      <xdr:txBody>
        <a:bodyPr vertOverflow="clip" wrap="square" anchor="b"/>
        <a:p>
          <a:pPr algn="r">
            <a:defRPr/>
          </a:pPr>
          <a:fld id="{2a92d88a-f57e-418c-8353-a8ed3988b71b}" type="TxLink">
            <a:rPr lang="en-US" cap="none" sz="900" b="0" i="0" u="none" baseline="0">
              <a:solidFill>
                <a:srgbClr val="000000"/>
              </a:solidFill>
            </a:rPr>
            <a:t> </a:t>
          </a:fld>
        </a:p>
      </xdr:txBody>
    </xdr:sp>
    <xdr:clientData/>
  </xdr:twoCellAnchor>
  <xdr:twoCellAnchor>
    <xdr:from>
      <xdr:col>43</xdr:col>
      <xdr:colOff>95250</xdr:colOff>
      <xdr:row>17</xdr:row>
      <xdr:rowOff>0</xdr:rowOff>
    </xdr:from>
    <xdr:to>
      <xdr:col>46</xdr:col>
      <xdr:colOff>0</xdr:colOff>
      <xdr:row>18</xdr:row>
      <xdr:rowOff>66675</xdr:rowOff>
    </xdr:to>
    <xdr:sp textlink="データ!BE6">
      <xdr:nvSpPr>
        <xdr:cNvPr id="25" name="テキスト ボックス 25"/>
        <xdr:cNvSpPr txBox="1">
          <a:spLocks noChangeArrowheads="1"/>
        </xdr:cNvSpPr>
      </xdr:nvSpPr>
      <xdr:spPr>
        <a:xfrm>
          <a:off x="12296775" y="2962275"/>
          <a:ext cx="762000" cy="238125"/>
        </a:xfrm>
        <a:prstGeom prst="rect">
          <a:avLst/>
        </a:prstGeom>
        <a:noFill/>
        <a:ln w="9525" cmpd="sng">
          <a:noFill/>
        </a:ln>
      </xdr:spPr>
      <xdr:txBody>
        <a:bodyPr vertOverflow="clip" wrap="square" anchor="b"/>
        <a:p>
          <a:pPr algn="r">
            <a:defRPr/>
          </a:pPr>
          <a:fld id="{8857c615-f875-4dde-ba80-5749e8fa5edb}" type="TxLink">
            <a:rPr lang="en-US" cap="none" sz="900" b="0" i="0" u="none" baseline="0">
              <a:solidFill>
                <a:srgbClr val="000000"/>
              </a:solidFill>
            </a:rPr>
            <a:t> </a:t>
          </a:fld>
        </a:p>
      </xdr:txBody>
    </xdr:sp>
    <xdr:clientData/>
  </xdr:twoCellAnchor>
  <xdr:twoCellAnchor>
    <xdr:from>
      <xdr:col>58</xdr:col>
      <xdr:colOff>95250</xdr:colOff>
      <xdr:row>17</xdr:row>
      <xdr:rowOff>0</xdr:rowOff>
    </xdr:from>
    <xdr:to>
      <xdr:col>61</xdr:col>
      <xdr:colOff>0</xdr:colOff>
      <xdr:row>18</xdr:row>
      <xdr:rowOff>66675</xdr:rowOff>
    </xdr:to>
    <xdr:sp textlink="$H$86">
      <xdr:nvSpPr>
        <xdr:cNvPr id="26" name="テキスト ボックス 26"/>
        <xdr:cNvSpPr txBox="1">
          <a:spLocks noChangeArrowheads="1"/>
        </xdr:cNvSpPr>
      </xdr:nvSpPr>
      <xdr:spPr>
        <a:xfrm>
          <a:off x="16583025" y="2962275"/>
          <a:ext cx="762000" cy="238125"/>
        </a:xfrm>
        <a:prstGeom prst="rect">
          <a:avLst/>
        </a:prstGeom>
        <a:noFill/>
        <a:ln w="9525" cmpd="sng">
          <a:noFill/>
        </a:ln>
      </xdr:spPr>
      <xdr:txBody>
        <a:bodyPr vertOverflow="clip" wrap="square" anchor="b"/>
        <a:p>
          <a:pPr algn="r">
            <a:defRPr/>
          </a:pPr>
          <a:fld id="{3dba5680-e283-466c-b82d-9c660ca02326}" type="TxLink">
            <a:rPr lang="en-US" cap="none" sz="900" b="0" i="0" u="none" baseline="0">
              <a:solidFill>
                <a:srgbClr val="000000"/>
              </a:solidFill>
            </a:rPr>
            <a:t>【814.89】</a:t>
          </a:fld>
        </a:p>
      </xdr:txBody>
    </xdr:sp>
    <xdr:clientData/>
  </xdr:twoCellAnchor>
  <xdr:twoCellAnchor>
    <xdr:from>
      <xdr:col>58</xdr:col>
      <xdr:colOff>95250</xdr:colOff>
      <xdr:row>39</xdr:row>
      <xdr:rowOff>0</xdr:rowOff>
    </xdr:from>
    <xdr:to>
      <xdr:col>61</xdr:col>
      <xdr:colOff>0</xdr:colOff>
      <xdr:row>40</xdr:row>
      <xdr:rowOff>66675</xdr:rowOff>
    </xdr:to>
    <xdr:sp textlink="$L$86">
      <xdr:nvSpPr>
        <xdr:cNvPr id="27" name="テキスト ボックス 27"/>
        <xdr:cNvSpPr txBox="1">
          <a:spLocks noChangeArrowheads="1"/>
        </xdr:cNvSpPr>
      </xdr:nvSpPr>
      <xdr:spPr>
        <a:xfrm>
          <a:off x="16583025" y="6734175"/>
          <a:ext cx="762000" cy="238125"/>
        </a:xfrm>
        <a:prstGeom prst="rect">
          <a:avLst/>
        </a:prstGeom>
        <a:noFill/>
        <a:ln w="9525" cmpd="sng">
          <a:noFill/>
        </a:ln>
      </xdr:spPr>
      <xdr:txBody>
        <a:bodyPr vertOverflow="clip" wrap="square" anchor="b"/>
        <a:p>
          <a:pPr algn="r">
            <a:defRPr/>
          </a:pPr>
          <a:fld id="{1069e6a5-69be-4c47-8b54-c7f7465d86ea}" type="TxLink">
            <a:rPr lang="en-US" cap="none" sz="900" b="0" i="0" u="none" baseline="0">
              <a:solidFill>
                <a:srgbClr val="000000"/>
              </a:solidFill>
            </a:rPr>
            <a:t>【85.49】</a:t>
          </a:fld>
        </a:p>
      </xdr:txBody>
    </xdr:sp>
    <xdr:clientData/>
  </xdr:twoCellAnchor>
  <xdr:twoCellAnchor>
    <xdr:from>
      <xdr:col>43</xdr:col>
      <xdr:colOff>95250</xdr:colOff>
      <xdr:row>39</xdr:row>
      <xdr:rowOff>0</xdr:rowOff>
    </xdr:from>
    <xdr:to>
      <xdr:col>46</xdr:col>
      <xdr:colOff>0</xdr:colOff>
      <xdr:row>40</xdr:row>
      <xdr:rowOff>66675</xdr:rowOff>
    </xdr:to>
    <xdr:sp textlink="$K$86">
      <xdr:nvSpPr>
        <xdr:cNvPr id="28" name="テキスト ボックス 28"/>
        <xdr:cNvSpPr txBox="1">
          <a:spLocks noChangeArrowheads="1"/>
        </xdr:cNvSpPr>
      </xdr:nvSpPr>
      <xdr:spPr>
        <a:xfrm>
          <a:off x="12296775" y="6734175"/>
          <a:ext cx="762000" cy="238125"/>
        </a:xfrm>
        <a:prstGeom prst="rect">
          <a:avLst/>
        </a:prstGeom>
        <a:noFill/>
        <a:ln w="9525" cmpd="sng">
          <a:noFill/>
        </a:ln>
      </xdr:spPr>
      <xdr:txBody>
        <a:bodyPr vertOverflow="clip" wrap="square" anchor="b"/>
        <a:p>
          <a:pPr algn="r">
            <a:defRPr/>
          </a:pPr>
          <a:fld id="{92069ecc-07a2-413b-8d22-bc5372976649}" type="TxLink">
            <a:rPr lang="en-US" cap="none" sz="900" b="0" i="0" u="none" baseline="0">
              <a:solidFill>
                <a:srgbClr val="000000"/>
              </a:solidFill>
            </a:rPr>
            <a:t>【52.49】</a:t>
          </a:fld>
        </a:p>
      </xdr:txBody>
    </xdr:sp>
    <xdr:clientData/>
  </xdr:twoCellAnchor>
  <xdr:twoCellAnchor>
    <xdr:from>
      <xdr:col>28</xdr:col>
      <xdr:colOff>95250</xdr:colOff>
      <xdr:row>39</xdr:row>
      <xdr:rowOff>0</xdr:rowOff>
    </xdr:from>
    <xdr:to>
      <xdr:col>31</xdr:col>
      <xdr:colOff>0</xdr:colOff>
      <xdr:row>40</xdr:row>
      <xdr:rowOff>66675</xdr:rowOff>
    </xdr:to>
    <xdr:sp textlink="$J$86">
      <xdr:nvSpPr>
        <xdr:cNvPr id="29" name="テキスト ボックス 29"/>
        <xdr:cNvSpPr txBox="1">
          <a:spLocks noChangeArrowheads="1"/>
        </xdr:cNvSpPr>
      </xdr:nvSpPr>
      <xdr:spPr>
        <a:xfrm>
          <a:off x="8010525" y="6734175"/>
          <a:ext cx="762000" cy="238125"/>
        </a:xfrm>
        <a:prstGeom prst="rect">
          <a:avLst/>
        </a:prstGeom>
        <a:noFill/>
        <a:ln w="9525" cmpd="sng">
          <a:noFill/>
        </a:ln>
      </xdr:spPr>
      <xdr:txBody>
        <a:bodyPr vertOverflow="clip" wrap="square" anchor="b"/>
        <a:p>
          <a:pPr algn="r">
            <a:defRPr/>
          </a:pPr>
          <a:fld id="{ca610e75-6ede-4da5-ae75-3a5726e11196}" type="TxLink">
            <a:rPr lang="en-US" cap="none" sz="900" b="0" i="0" u="none" baseline="0">
              <a:solidFill>
                <a:srgbClr val="000000"/>
              </a:solidFill>
            </a:rPr>
            <a:t>【255.52】</a:t>
          </a:fld>
        </a:p>
      </xdr:txBody>
    </xdr:sp>
    <xdr:clientData/>
  </xdr:twoCellAnchor>
  <xdr:twoCellAnchor>
    <xdr:from>
      <xdr:col>13</xdr:col>
      <xdr:colOff>95250</xdr:colOff>
      <xdr:row>39</xdr:row>
      <xdr:rowOff>0</xdr:rowOff>
    </xdr:from>
    <xdr:to>
      <xdr:col>16</xdr:col>
      <xdr:colOff>0</xdr:colOff>
      <xdr:row>40</xdr:row>
      <xdr:rowOff>66675</xdr:rowOff>
    </xdr:to>
    <xdr:sp textlink="$I$86">
      <xdr:nvSpPr>
        <xdr:cNvPr id="30" name="テキスト ボックス 30"/>
        <xdr:cNvSpPr txBox="1">
          <a:spLocks noChangeArrowheads="1"/>
        </xdr:cNvSpPr>
      </xdr:nvSpPr>
      <xdr:spPr>
        <a:xfrm>
          <a:off x="3724275" y="6734175"/>
          <a:ext cx="762000" cy="238125"/>
        </a:xfrm>
        <a:prstGeom prst="rect">
          <a:avLst/>
        </a:prstGeom>
        <a:noFill/>
        <a:ln w="9525" cmpd="sng">
          <a:noFill/>
        </a:ln>
      </xdr:spPr>
      <xdr:txBody>
        <a:bodyPr vertOverflow="clip" wrap="square" anchor="b"/>
        <a:p>
          <a:pPr algn="r">
            <a:defRPr/>
          </a:pPr>
          <a:fld id="{c93b565e-6d02-4d4c-9dbb-47e69a1d61cb}" type="TxLink">
            <a:rPr lang="en-US" cap="none" sz="900" b="0" i="0" u="none" baseline="0">
              <a:solidFill>
                <a:srgbClr val="000000"/>
              </a:solidFill>
            </a:rPr>
            <a:t>【60.64】</a:t>
          </a:fld>
        </a:p>
      </xdr:txBody>
    </xdr:sp>
    <xdr:clientData/>
  </xdr:twoCellAnchor>
  <xdr:twoCellAnchor>
    <xdr:from>
      <xdr:col>17</xdr:col>
      <xdr:colOff>95250</xdr:colOff>
      <xdr:row>63</xdr:row>
      <xdr:rowOff>0</xdr:rowOff>
    </xdr:from>
    <xdr:to>
      <xdr:col>20</xdr:col>
      <xdr:colOff>0</xdr:colOff>
      <xdr:row>64</xdr:row>
      <xdr:rowOff>66675</xdr:rowOff>
    </xdr:to>
    <xdr:sp textlink="データ!DS6">
      <xdr:nvSpPr>
        <xdr:cNvPr id="31" name="テキスト ボックス 31"/>
        <xdr:cNvSpPr txBox="1">
          <a:spLocks noChangeArrowheads="1"/>
        </xdr:cNvSpPr>
      </xdr:nvSpPr>
      <xdr:spPr>
        <a:xfrm>
          <a:off x="4867275" y="10848975"/>
          <a:ext cx="762000" cy="238125"/>
        </a:xfrm>
        <a:prstGeom prst="rect">
          <a:avLst/>
        </a:prstGeom>
        <a:noFill/>
        <a:ln w="9525" cmpd="sng">
          <a:noFill/>
        </a:ln>
      </xdr:spPr>
      <xdr:txBody>
        <a:bodyPr vertOverflow="clip" wrap="square" anchor="b"/>
        <a:p>
          <a:pPr algn="r">
            <a:defRPr/>
          </a:pPr>
          <a:fld id="{46baad73-fdde-4083-8f8f-0d42b5ed95c5}" type="TxLink">
            <a:rPr lang="en-US" cap="none" sz="900" b="0" i="0" u="none" baseline="0">
              <a:solidFill>
                <a:srgbClr val="000000"/>
              </a:solidFill>
            </a:rPr>
            <a:t> </a:t>
          </a:fld>
        </a:p>
      </xdr:txBody>
    </xdr:sp>
    <xdr:clientData/>
  </xdr:twoCellAnchor>
  <xdr:twoCellAnchor>
    <xdr:from>
      <xdr:col>37</xdr:col>
      <xdr:colOff>114300</xdr:colOff>
      <xdr:row>63</xdr:row>
      <xdr:rowOff>0</xdr:rowOff>
    </xdr:from>
    <xdr:to>
      <xdr:col>40</xdr:col>
      <xdr:colOff>19050</xdr:colOff>
      <xdr:row>64</xdr:row>
      <xdr:rowOff>66675</xdr:rowOff>
    </xdr:to>
    <xdr:sp textlink="データ!ED6">
      <xdr:nvSpPr>
        <xdr:cNvPr id="32" name="テキスト ボックス 32"/>
        <xdr:cNvSpPr txBox="1">
          <a:spLocks noChangeArrowheads="1"/>
        </xdr:cNvSpPr>
      </xdr:nvSpPr>
      <xdr:spPr>
        <a:xfrm>
          <a:off x="10601325" y="10848975"/>
          <a:ext cx="762000" cy="238125"/>
        </a:xfrm>
        <a:prstGeom prst="rect">
          <a:avLst/>
        </a:prstGeom>
        <a:noFill/>
        <a:ln w="9525" cmpd="sng">
          <a:noFill/>
        </a:ln>
      </xdr:spPr>
      <xdr:txBody>
        <a:bodyPr vertOverflow="clip" wrap="square" anchor="b"/>
        <a:p>
          <a:pPr algn="r">
            <a:defRPr/>
          </a:pPr>
          <a:fld id="{2090fcde-53fe-4ba6-a647-3690527068c8}" type="TxLink">
            <a:rPr lang="en-US" cap="none" sz="900" b="0" i="0" u="none" baseline="0">
              <a:solidFill>
                <a:srgbClr val="000000"/>
              </a:solidFill>
            </a:rPr>
            <a:t> </a:t>
          </a:fld>
        </a:p>
      </xdr:txBody>
    </xdr:sp>
    <xdr:clientData/>
  </xdr:twoCellAnchor>
  <xdr:twoCellAnchor>
    <xdr:from>
      <xdr:col>57</xdr:col>
      <xdr:colOff>95250</xdr:colOff>
      <xdr:row>63</xdr:row>
      <xdr:rowOff>0</xdr:rowOff>
    </xdr:from>
    <xdr:to>
      <xdr:col>60</xdr:col>
      <xdr:colOff>0</xdr:colOff>
      <xdr:row>64</xdr:row>
      <xdr:rowOff>66675</xdr:rowOff>
    </xdr:to>
    <xdr:sp textlink="$O$86">
      <xdr:nvSpPr>
        <xdr:cNvPr id="33" name="テキスト ボックス 33"/>
        <xdr:cNvSpPr txBox="1">
          <a:spLocks noChangeArrowheads="1"/>
        </xdr:cNvSpPr>
      </xdr:nvSpPr>
      <xdr:spPr>
        <a:xfrm>
          <a:off x="16297275" y="10848975"/>
          <a:ext cx="762000" cy="238125"/>
        </a:xfrm>
        <a:prstGeom prst="rect">
          <a:avLst/>
        </a:prstGeom>
        <a:noFill/>
        <a:ln w="9525" cmpd="sng">
          <a:noFill/>
        </a:ln>
      </xdr:spPr>
      <xdr:txBody>
        <a:bodyPr vertOverflow="clip" wrap="square" anchor="b"/>
        <a:p>
          <a:pPr algn="r">
            <a:defRPr/>
          </a:pPr>
          <a:fld id="{95b14f3c-eb39-4660-8f2b-d9965915034c}" type="TxLink">
            <a:rPr lang="en-US" cap="none" sz="900" b="0" i="0" u="none" baseline="0">
              <a:solidFill>
                <a:srgbClr val="000000"/>
              </a:solidFill>
            </a:rPr>
            <a:t>【0.11】</a:t>
          </a:fld>
        </a:p>
      </xdr:txBody>
    </xdr:sp>
    <xdr:clientData/>
  </xdr:twoCellAnchor>
  <xdr:twoCellAnchor>
    <xdr:from>
      <xdr:col>17</xdr:col>
      <xdr:colOff>38100</xdr:colOff>
      <xdr:row>17</xdr:row>
      <xdr:rowOff>38100</xdr:rowOff>
    </xdr:from>
    <xdr:to>
      <xdr:col>30</xdr:col>
      <xdr:colOff>228600</xdr:colOff>
      <xdr:row>32</xdr:row>
      <xdr:rowOff>28575</xdr:rowOff>
    </xdr:to>
    <xdr:sp>
      <xdr:nvSpPr>
        <xdr:cNvPr id="34" name="テキスト ボックス 34"/>
        <xdr:cNvSpPr txBox="1">
          <a:spLocks noChangeArrowheads="1"/>
        </xdr:cNvSpPr>
      </xdr:nvSpPr>
      <xdr:spPr>
        <a:xfrm>
          <a:off x="4810125"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xdr:nvSpPr>
        <xdr:cNvPr id="35" name="テキスト ボックス 35"/>
        <xdr:cNvSpPr txBox="1">
          <a:spLocks noChangeArrowheads="1"/>
        </xdr:cNvSpPr>
      </xdr:nvSpPr>
      <xdr:spPr>
        <a:xfrm>
          <a:off x="9105900"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xdr:nvSpPr>
        <xdr:cNvPr id="36" name="テキスト ボックス 36"/>
        <xdr:cNvSpPr txBox="1">
          <a:spLocks noChangeArrowheads="1"/>
        </xdr:cNvSpPr>
      </xdr:nvSpPr>
      <xdr:spPr>
        <a:xfrm>
          <a:off x="542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xdr:nvSpPr>
        <xdr:cNvPr id="37" name="テキスト ボックス 37"/>
        <xdr:cNvSpPr txBox="1">
          <a:spLocks noChangeArrowheads="1"/>
        </xdr:cNvSpPr>
      </xdr:nvSpPr>
      <xdr:spPr>
        <a:xfrm>
          <a:off x="6257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86"/>
  <sheetViews>
    <sheetView showGridLines="0" tabSelected="1" zoomScalePageLayoutView="0" workbookViewId="0" topLeftCell="A1">
      <selection activeCell="K5" sqref="K5"/>
    </sheetView>
  </sheetViews>
  <sheetFormatPr defaultColWidth="2.625" defaultRowHeight="13.5"/>
  <cols>
    <col min="1" max="1" width="2.625" style="0" customWidth="1"/>
    <col min="2" max="62" width="3.75390625" style="0" customWidth="1"/>
    <col min="63" max="63" width="2.625" style="0" customWidth="1"/>
    <col min="64" max="78" width="3.125" style="0" customWidth="1"/>
    <col min="79" max="79" width="4.50390625" style="0" bestFit="1" customWidth="1"/>
    <col min="80" max="80" width="2.625" style="0"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愛知県　長久手市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7"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F1</v>
      </c>
      <c r="X8" s="47"/>
      <c r="Y8" s="47"/>
      <c r="Z8" s="47"/>
      <c r="AA8" s="47"/>
      <c r="AB8" s="47"/>
      <c r="AC8" s="47"/>
      <c r="AD8" s="48" t="str">
        <f>データ!$M$6</f>
        <v>非設置</v>
      </c>
      <c r="AE8" s="48"/>
      <c r="AF8" s="48"/>
      <c r="AG8" s="48"/>
      <c r="AH8" s="48"/>
      <c r="AI8" s="48"/>
      <c r="AJ8" s="48"/>
      <c r="AK8" s="3"/>
      <c r="AL8" s="49">
        <f>データ!S6</f>
        <v>57394</v>
      </c>
      <c r="AM8" s="49"/>
      <c r="AN8" s="49"/>
      <c r="AO8" s="49"/>
      <c r="AP8" s="49"/>
      <c r="AQ8" s="49"/>
      <c r="AR8" s="49"/>
      <c r="AS8" s="49"/>
      <c r="AT8" s="44">
        <f>データ!T6</f>
        <v>21.55</v>
      </c>
      <c r="AU8" s="44"/>
      <c r="AV8" s="44"/>
      <c r="AW8" s="44"/>
      <c r="AX8" s="44"/>
      <c r="AY8" s="44"/>
      <c r="AZ8" s="44"/>
      <c r="BA8" s="44"/>
      <c r="BB8" s="44">
        <f>データ!U6</f>
        <v>2663.29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7"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7" ht="18.75" customHeight="1">
      <c r="A10" s="2"/>
      <c r="B10" s="44" t="str">
        <f>データ!N6</f>
        <v>-</v>
      </c>
      <c r="C10" s="44"/>
      <c r="D10" s="44"/>
      <c r="E10" s="44"/>
      <c r="F10" s="44"/>
      <c r="G10" s="44"/>
      <c r="H10" s="44"/>
      <c r="I10" s="44" t="str">
        <f>データ!O6</f>
        <v>該当数値なし</v>
      </c>
      <c r="J10" s="44"/>
      <c r="K10" s="44"/>
      <c r="L10" s="44"/>
      <c r="M10" s="44"/>
      <c r="N10" s="44"/>
      <c r="O10" s="44"/>
      <c r="P10" s="44">
        <f>データ!P6</f>
        <v>5.98</v>
      </c>
      <c r="Q10" s="44"/>
      <c r="R10" s="44"/>
      <c r="S10" s="44"/>
      <c r="T10" s="44"/>
      <c r="U10" s="44"/>
      <c r="V10" s="44"/>
      <c r="W10" s="44">
        <f>データ!Q6</f>
        <v>82.05</v>
      </c>
      <c r="X10" s="44"/>
      <c r="Y10" s="44"/>
      <c r="Z10" s="44"/>
      <c r="AA10" s="44"/>
      <c r="AB10" s="44"/>
      <c r="AC10" s="44"/>
      <c r="AD10" s="49">
        <f>データ!R6</f>
        <v>2160</v>
      </c>
      <c r="AE10" s="49"/>
      <c r="AF10" s="49"/>
      <c r="AG10" s="49"/>
      <c r="AH10" s="49"/>
      <c r="AI10" s="49"/>
      <c r="AJ10" s="49"/>
      <c r="AK10" s="2"/>
      <c r="AL10" s="49">
        <f>データ!V6</f>
        <v>3438</v>
      </c>
      <c r="AM10" s="49"/>
      <c r="AN10" s="49"/>
      <c r="AO10" s="49"/>
      <c r="AP10" s="49"/>
      <c r="AQ10" s="49"/>
      <c r="AR10" s="49"/>
      <c r="AS10" s="49"/>
      <c r="AT10" s="44">
        <f>データ!W6</f>
        <v>0.82</v>
      </c>
      <c r="AU10" s="44"/>
      <c r="AV10" s="44"/>
      <c r="AW10" s="44"/>
      <c r="AX10" s="44"/>
      <c r="AY10" s="44"/>
      <c r="AZ10" s="44"/>
      <c r="BA10" s="44"/>
      <c r="BB10" s="44">
        <f>データ!X6</f>
        <v>4192.68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ht="13.5">
      <c r="C83" s="2" t="s">
        <v>41</v>
      </c>
    </row>
    <row r="84" ht="13.5">
      <c r="C84" s="2" t="s">
        <v>42</v>
      </c>
    </row>
    <row r="85" spans="2:15" ht="13.5"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2:15" ht="13.5" hidden="1">
      <c r="B86" s="25"/>
      <c r="C86" s="25"/>
      <c r="D86" s="25"/>
      <c r="E86" s="25">
        <f>データ!AI6</f>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EO10"/>
  <sheetViews>
    <sheetView showGridLines="0" zoomScalePageLayoutView="0" workbookViewId="0" topLeftCell="A1">
      <selection activeCell="A1" sqref="A1"/>
    </sheetView>
  </sheetViews>
  <sheetFormatPr defaultColWidth="9.00390625" defaultRowHeight="13.5"/>
  <cols>
    <col min="2" max="144" width="11.875" style="0" customWidth="1"/>
  </cols>
  <sheetData>
    <row r="1" spans="1:145" ht="13.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ht="13.5">
      <c r="A2" s="27" t="s">
        <v>57</v>
      </c>
      <c r="B2" s="27">
        <f>COLUMN()-1</f>
        <v>1</v>
      </c>
      <c r="C2" s="27">
        <f aca="true" t="shared" si="0" ref="C2:BS2">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aca="true" t="shared" si="1" ref="BT2:EE2">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aca="true" t="shared" si="2" ref="EF2:EO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ht="13.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ht="13.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ht="13.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ht="13.5">
      <c r="A6" s="27" t="s">
        <v>108</v>
      </c>
      <c r="B6" s="32">
        <f>B7</f>
        <v>2017</v>
      </c>
      <c r="C6" s="32">
        <f aca="true" t="shared" si="3" ref="C6:X6">C7</f>
        <v>232386</v>
      </c>
      <c r="D6" s="32">
        <f t="shared" si="3"/>
        <v>47</v>
      </c>
      <c r="E6" s="32">
        <f t="shared" si="3"/>
        <v>17</v>
      </c>
      <c r="F6" s="32">
        <f t="shared" si="3"/>
        <v>5</v>
      </c>
      <c r="G6" s="32">
        <f t="shared" si="3"/>
        <v>0</v>
      </c>
      <c r="H6" s="32" t="str">
        <f t="shared" si="3"/>
        <v>愛知県　長久手市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5.98</v>
      </c>
      <c r="Q6" s="33">
        <f t="shared" si="3"/>
        <v>82.05</v>
      </c>
      <c r="R6" s="33">
        <f t="shared" si="3"/>
        <v>2160</v>
      </c>
      <c r="S6" s="33">
        <f t="shared" si="3"/>
        <v>57394</v>
      </c>
      <c r="T6" s="33">
        <f t="shared" si="3"/>
        <v>21.55</v>
      </c>
      <c r="U6" s="33">
        <f t="shared" si="3"/>
        <v>2663.29</v>
      </c>
      <c r="V6" s="33">
        <f t="shared" si="3"/>
        <v>3438</v>
      </c>
      <c r="W6" s="33">
        <f t="shared" si="3"/>
        <v>0.82</v>
      </c>
      <c r="X6" s="33">
        <f t="shared" si="3"/>
        <v>4192.68</v>
      </c>
      <c r="Y6" s="34">
        <f>IF(Y7="",NA(),Y7)</f>
        <v>74.98</v>
      </c>
      <c r="Z6" s="34">
        <f aca="true" t="shared" si="4" ref="Z6:AH6">IF(Z7="",NA(),Z7)</f>
        <v>75.54</v>
      </c>
      <c r="AA6" s="34">
        <f t="shared" si="4"/>
        <v>91.86</v>
      </c>
      <c r="AB6" s="34">
        <f t="shared" si="4"/>
        <v>70.98</v>
      </c>
      <c r="AC6" s="34">
        <f t="shared" si="4"/>
        <v>82.2</v>
      </c>
      <c r="AD6" s="33" t="e">
        <f t="shared" si="4"/>
        <v>#N/A</v>
      </c>
      <c r="AE6" s="33" t="e">
        <f t="shared" si="4"/>
        <v>#N/A</v>
      </c>
      <c r="AF6" s="33" t="e">
        <f t="shared" si="4"/>
        <v>#N/A</v>
      </c>
      <c r="AG6" s="33" t="e">
        <f t="shared" si="4"/>
        <v>#N/A</v>
      </c>
      <c r="AH6" s="33" t="e">
        <f t="shared" si="4"/>
        <v>#N/A</v>
      </c>
      <c r="AI6" s="33">
        <f>IF(AI7="","",IF(AI7="-","【-】","【"&amp;SUBSTITUTE(TEXT(AI7,"#,##0.00"),"-","△")&amp;"】"))</f>
      </c>
      <c r="AJ6" s="33" t="e">
        <f>IF(AJ7="",NA(),AJ7)</f>
        <v>#N/A</v>
      </c>
      <c r="AK6" s="33" t="e">
        <f aca="true" t="shared" si="5" ref="AK6:AS6">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f>IF(AT7="","",IF(AT7="-","【-】","【"&amp;SUBSTITUTE(TEXT(AT7,"#,##0.00"),"-","△")&amp;"】"))</f>
      </c>
      <c r="AU6" s="33" t="e">
        <f>IF(AU7="",NA(),AU7)</f>
        <v>#N/A</v>
      </c>
      <c r="AV6" s="33" t="e">
        <f aca="true" t="shared" si="6" ref="AV6:BD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f>IF(BE7="","",IF(BE7="-","【-】","【"&amp;SUBSTITUTE(TEXT(BE7,"#,##0.00"),"-","△")&amp;"】"))</f>
      </c>
      <c r="BF6" s="34">
        <f>IF(BF7="",NA(),BF7)</f>
        <v>296.85</v>
      </c>
      <c r="BG6" s="34">
        <f aca="true" t="shared" si="7" ref="BG6:BO6">IF(BG7="",NA(),BG7)</f>
        <v>325.93</v>
      </c>
      <c r="BH6" s="34">
        <f t="shared" si="7"/>
        <v>110.86</v>
      </c>
      <c r="BI6" s="34">
        <f t="shared" si="7"/>
        <v>81.89</v>
      </c>
      <c r="BJ6" s="34">
        <f t="shared" si="7"/>
        <v>34.51</v>
      </c>
      <c r="BK6" s="34">
        <f t="shared" si="7"/>
        <v>547.95</v>
      </c>
      <c r="BL6" s="34">
        <f t="shared" si="7"/>
        <v>632.94</v>
      </c>
      <c r="BM6" s="34">
        <f t="shared" si="7"/>
        <v>721.43</v>
      </c>
      <c r="BN6" s="34">
        <f t="shared" si="7"/>
        <v>685.34</v>
      </c>
      <c r="BO6" s="34">
        <f t="shared" si="7"/>
        <v>684.74</v>
      </c>
      <c r="BP6" s="33" t="str">
        <f>IF(BP7="","",IF(BP7="-","【-】","【"&amp;SUBSTITUTE(TEXT(BP7,"#,##0.00"),"-","△")&amp;"】"))</f>
        <v>【814.89】</v>
      </c>
      <c r="BQ6" s="34">
        <f>IF(BQ7="",NA(),BQ7)</f>
        <v>64.64</v>
      </c>
      <c r="BR6" s="34">
        <f aca="true" t="shared" si="8" ref="BR6:BZ6">IF(BR7="",NA(),BR7)</f>
        <v>59.04</v>
      </c>
      <c r="BS6" s="34">
        <f t="shared" si="8"/>
        <v>90.01</v>
      </c>
      <c r="BT6" s="34">
        <f t="shared" si="8"/>
        <v>90.53</v>
      </c>
      <c r="BU6" s="34">
        <f t="shared" si="8"/>
        <v>99.77</v>
      </c>
      <c r="BV6" s="34">
        <f t="shared" si="8"/>
        <v>64.86</v>
      </c>
      <c r="BW6" s="34">
        <f t="shared" si="8"/>
        <v>62.3</v>
      </c>
      <c r="BX6" s="34">
        <f t="shared" si="8"/>
        <v>59.3</v>
      </c>
      <c r="BY6" s="34">
        <f t="shared" si="8"/>
        <v>59.83</v>
      </c>
      <c r="BZ6" s="34">
        <f t="shared" si="8"/>
        <v>65.33</v>
      </c>
      <c r="CA6" s="33" t="str">
        <f>IF(CA7="","",IF(CA7="-","【-】","【"&amp;SUBSTITUTE(TEXT(CA7,"#,##0.00"),"-","△")&amp;"】"))</f>
        <v>【60.64】</v>
      </c>
      <c r="CB6" s="34">
        <f>IF(CB7="",NA(),CB7)</f>
        <v>201.12</v>
      </c>
      <c r="CC6" s="34">
        <f aca="true" t="shared" si="9" ref="CC6:CK6">IF(CC7="",NA(),CC7)</f>
        <v>224.95</v>
      </c>
      <c r="CD6" s="34">
        <f t="shared" si="9"/>
        <v>150.09</v>
      </c>
      <c r="CE6" s="34">
        <f t="shared" si="9"/>
        <v>150</v>
      </c>
      <c r="CF6" s="34">
        <f t="shared" si="9"/>
        <v>112.46</v>
      </c>
      <c r="CG6" s="34">
        <f t="shared" si="9"/>
        <v>214.41</v>
      </c>
      <c r="CH6" s="34">
        <f t="shared" si="9"/>
        <v>235.07</v>
      </c>
      <c r="CI6" s="34">
        <f t="shared" si="9"/>
        <v>248.14</v>
      </c>
      <c r="CJ6" s="34">
        <f t="shared" si="9"/>
        <v>246.66</v>
      </c>
      <c r="CK6" s="34">
        <f t="shared" si="9"/>
        <v>227.43</v>
      </c>
      <c r="CL6" s="33" t="str">
        <f>IF(CL7="","",IF(CL7="-","【-】","【"&amp;SUBSTITUTE(TEXT(CL7,"#,##0.00"),"-","△")&amp;"】"))</f>
        <v>【255.52】</v>
      </c>
      <c r="CM6" s="34">
        <f>IF(CM7="",NA(),CM7)</f>
        <v>84.73</v>
      </c>
      <c r="CN6" s="34">
        <f aca="true" t="shared" si="10" ref="CN6:CV6">IF(CN7="",NA(),CN7)</f>
        <v>86.68</v>
      </c>
      <c r="CO6" s="34">
        <f t="shared" si="10"/>
        <v>74.98</v>
      </c>
      <c r="CP6" s="34">
        <f t="shared" si="10"/>
        <v>69.14</v>
      </c>
      <c r="CQ6" s="34">
        <f t="shared" si="10"/>
        <v>70.4</v>
      </c>
      <c r="CR6" s="34">
        <f t="shared" si="10"/>
        <v>60.63</v>
      </c>
      <c r="CS6" s="34">
        <f t="shared" si="10"/>
        <v>58.47</v>
      </c>
      <c r="CT6" s="34">
        <f t="shared" si="10"/>
        <v>57.3</v>
      </c>
      <c r="CU6" s="34">
        <f t="shared" si="10"/>
        <v>56</v>
      </c>
      <c r="CV6" s="34">
        <f t="shared" si="10"/>
        <v>56.01</v>
      </c>
      <c r="CW6" s="33" t="str">
        <f>IF(CW7="","",IF(CW7="-","【-】","【"&amp;SUBSTITUTE(TEXT(CW7,"#,##0.00"),"-","△")&amp;"】"))</f>
        <v>【52.49】</v>
      </c>
      <c r="CX6" s="34">
        <f>IF(CX7="",NA(),CX7)</f>
        <v>89.83</v>
      </c>
      <c r="CY6" s="34">
        <f aca="true" t="shared" si="11" ref="CY6:DG6">IF(CY7="",NA(),CY7)</f>
        <v>90.06</v>
      </c>
      <c r="CZ6" s="34">
        <f t="shared" si="11"/>
        <v>90.15</v>
      </c>
      <c r="DA6" s="34">
        <f t="shared" si="11"/>
        <v>90.28</v>
      </c>
      <c r="DB6" s="34">
        <f t="shared" si="11"/>
        <v>90.43</v>
      </c>
      <c r="DC6" s="34">
        <f t="shared" si="11"/>
        <v>88.66</v>
      </c>
      <c r="DD6" s="34">
        <f t="shared" si="11"/>
        <v>88.58</v>
      </c>
      <c r="DE6" s="34">
        <f t="shared" si="11"/>
        <v>89.43</v>
      </c>
      <c r="DF6" s="34">
        <f t="shared" si="11"/>
        <v>89.51</v>
      </c>
      <c r="DG6" s="34">
        <f t="shared" si="11"/>
        <v>89.77</v>
      </c>
      <c r="DH6" s="33" t="str">
        <f>IF(DH7="","",IF(DH7="-","【-】","【"&amp;SUBSTITUTE(TEXT(DH7,"#,##0.00"),"-","△")&amp;"】"))</f>
        <v>【85.49】</v>
      </c>
      <c r="DI6" s="33" t="e">
        <f>IF(DI7="",NA(),DI7)</f>
        <v>#N/A</v>
      </c>
      <c r="DJ6" s="33" t="e">
        <f aca="true" t="shared" si="12" ref="DJ6:DR6">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f>IF(DS7="","",IF(DS7="-","【-】","【"&amp;SUBSTITUTE(TEXT(DS7,"#,##0.00"),"-","△")&amp;"】"))</f>
      </c>
      <c r="DT6" s="33" t="e">
        <f>IF(DT7="",NA(),DT7)</f>
        <v>#N/A</v>
      </c>
      <c r="DU6" s="33" t="e">
        <f aca="true" t="shared" si="13" ref="DU6:EC6">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f>IF(ED7="","",IF(ED7="-","【-】","【"&amp;SUBSTITUTE(TEXT(ED7,"#,##0.00"),"-","△")&amp;"】"))</f>
      </c>
      <c r="EE6" s="33">
        <f>IF(EE7="",NA(),EE7)</f>
        <v>0</v>
      </c>
      <c r="EF6" s="33">
        <f aca="true" t="shared" si="14" ref="EF6:EN6">IF(EF7="",NA(),EF7)</f>
        <v>0</v>
      </c>
      <c r="EG6" s="33">
        <f t="shared" si="14"/>
        <v>0</v>
      </c>
      <c r="EH6" s="33">
        <f t="shared" si="14"/>
        <v>0</v>
      </c>
      <c r="EI6" s="33">
        <f t="shared" si="14"/>
        <v>0</v>
      </c>
      <c r="EJ6" s="34">
        <f t="shared" si="14"/>
        <v>0.01</v>
      </c>
      <c r="EK6" s="34">
        <f t="shared" si="14"/>
        <v>0.03</v>
      </c>
      <c r="EL6" s="34">
        <f t="shared" si="14"/>
        <v>0.11</v>
      </c>
      <c r="EM6" s="34">
        <f t="shared" si="14"/>
        <v>0.05</v>
      </c>
      <c r="EN6" s="34">
        <f t="shared" si="14"/>
        <v>0.44</v>
      </c>
      <c r="EO6" s="33" t="str">
        <f>IF(EO7="","",IF(EO7="-","【-】","【"&amp;SUBSTITUTE(TEXT(EO7,"#,##0.00"),"-","△")&amp;"】"))</f>
        <v>【0.11】</v>
      </c>
    </row>
    <row r="7" spans="1:145" s="35" customFormat="1" ht="13.5">
      <c r="A7" s="27"/>
      <c r="B7" s="36">
        <v>2017</v>
      </c>
      <c r="C7" s="36">
        <v>232386</v>
      </c>
      <c r="D7" s="36">
        <v>47</v>
      </c>
      <c r="E7" s="36">
        <v>17</v>
      </c>
      <c r="F7" s="36">
        <v>5</v>
      </c>
      <c r="G7" s="36">
        <v>0</v>
      </c>
      <c r="H7" s="36" t="s">
        <v>109</v>
      </c>
      <c r="I7" s="36" t="s">
        <v>110</v>
      </c>
      <c r="J7" s="36" t="s">
        <v>111</v>
      </c>
      <c r="K7" s="36" t="s">
        <v>112</v>
      </c>
      <c r="L7" s="36" t="s">
        <v>113</v>
      </c>
      <c r="M7" s="36" t="s">
        <v>114</v>
      </c>
      <c r="N7" s="37" t="s">
        <v>115</v>
      </c>
      <c r="O7" s="37" t="s">
        <v>116</v>
      </c>
      <c r="P7" s="37">
        <v>5.98</v>
      </c>
      <c r="Q7" s="37">
        <v>82.05</v>
      </c>
      <c r="R7" s="37">
        <v>2160</v>
      </c>
      <c r="S7" s="37">
        <v>57394</v>
      </c>
      <c r="T7" s="37">
        <v>21.55</v>
      </c>
      <c r="U7" s="37">
        <v>2663.29</v>
      </c>
      <c r="V7" s="37">
        <v>3438</v>
      </c>
      <c r="W7" s="37">
        <v>0.82</v>
      </c>
      <c r="X7" s="37">
        <v>4192.68</v>
      </c>
      <c r="Y7" s="37">
        <v>74.98</v>
      </c>
      <c r="Z7" s="37">
        <v>75.54</v>
      </c>
      <c r="AA7" s="37">
        <v>91.86</v>
      </c>
      <c r="AB7" s="37">
        <v>70.98</v>
      </c>
      <c r="AC7" s="37">
        <v>82.2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296.85</v>
      </c>
      <c r="BG7" s="37">
        <v>325.93</v>
      </c>
      <c r="BH7" s="37">
        <v>110.86</v>
      </c>
      <c r="BI7" s="37">
        <v>81.89</v>
      </c>
      <c r="BJ7" s="37">
        <v>34.51</v>
      </c>
      <c r="BK7" s="37">
        <v>547.95</v>
      </c>
      <c r="BL7" s="37">
        <v>632.94</v>
      </c>
      <c r="BM7" s="37">
        <v>721.43</v>
      </c>
      <c r="BN7" s="37">
        <v>685.34</v>
      </c>
      <c r="BO7" s="37">
        <v>684.74</v>
      </c>
      <c r="BP7" s="37">
        <v>814.89</v>
      </c>
      <c r="BQ7" s="37">
        <v>64.64</v>
      </c>
      <c r="BR7" s="37">
        <v>59.04</v>
      </c>
      <c r="BS7" s="37">
        <v>90.01</v>
      </c>
      <c r="BT7" s="37">
        <v>90.53</v>
      </c>
      <c r="BU7" s="37">
        <v>99.77</v>
      </c>
      <c r="BV7" s="37">
        <v>64.86</v>
      </c>
      <c r="BW7" s="37">
        <v>62.3</v>
      </c>
      <c r="BX7" s="37">
        <v>59.3</v>
      </c>
      <c r="BY7" s="37">
        <v>59.83</v>
      </c>
      <c r="BZ7" s="37">
        <v>65.33</v>
      </c>
      <c r="CA7" s="37">
        <v>60.64</v>
      </c>
      <c r="CB7" s="37">
        <v>201.12</v>
      </c>
      <c r="CC7" s="37">
        <v>224.95</v>
      </c>
      <c r="CD7" s="37">
        <v>150.09</v>
      </c>
      <c r="CE7" s="37">
        <v>150</v>
      </c>
      <c r="CF7" s="37">
        <v>112.46</v>
      </c>
      <c r="CG7" s="37">
        <v>214.41</v>
      </c>
      <c r="CH7" s="37">
        <v>235.07</v>
      </c>
      <c r="CI7" s="37">
        <v>248.14</v>
      </c>
      <c r="CJ7" s="37">
        <v>246.66</v>
      </c>
      <c r="CK7" s="37">
        <v>227.43</v>
      </c>
      <c r="CL7" s="37">
        <v>255.52</v>
      </c>
      <c r="CM7" s="37">
        <v>84.73</v>
      </c>
      <c r="CN7" s="37">
        <v>86.68</v>
      </c>
      <c r="CO7" s="37">
        <v>74.98</v>
      </c>
      <c r="CP7" s="37">
        <v>69.14</v>
      </c>
      <c r="CQ7" s="37">
        <v>70.4</v>
      </c>
      <c r="CR7" s="37">
        <v>60.63</v>
      </c>
      <c r="CS7" s="37">
        <v>58.47</v>
      </c>
      <c r="CT7" s="37">
        <v>57.3</v>
      </c>
      <c r="CU7" s="37">
        <v>56</v>
      </c>
      <c r="CV7" s="37">
        <v>56.01</v>
      </c>
      <c r="CW7" s="37">
        <v>52.49</v>
      </c>
      <c r="CX7" s="37">
        <v>89.83</v>
      </c>
      <c r="CY7" s="37">
        <v>90.06</v>
      </c>
      <c r="CZ7" s="37">
        <v>90.15</v>
      </c>
      <c r="DA7" s="37">
        <v>90.28</v>
      </c>
      <c r="DB7" s="37">
        <v>90.43</v>
      </c>
      <c r="DC7" s="37">
        <v>88.66</v>
      </c>
      <c r="DD7" s="37">
        <v>88.58</v>
      </c>
      <c r="DE7" s="37">
        <v>89.43</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0.01</v>
      </c>
      <c r="EK7" s="37">
        <v>0.03</v>
      </c>
      <c r="EL7" s="37">
        <v>0.11</v>
      </c>
      <c r="EM7" s="37">
        <v>0.05</v>
      </c>
      <c r="EN7" s="37">
        <v>0.44</v>
      </c>
      <c r="EO7" s="37">
        <v>0.11</v>
      </c>
    </row>
    <row r="8" spans="25:145" ht="13.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3" ht="13.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6" ht="13.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sheetProtection/>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00732</cp:lastModifiedBy>
  <cp:lastPrinted>2019-02-04T09:50:12Z</cp:lastPrinted>
  <dcterms:created xsi:type="dcterms:W3CDTF">2018-12-03T09:26:06Z</dcterms:created>
  <dcterms:modified xsi:type="dcterms:W3CDTF">2019-02-06T02:11:47Z</dcterms:modified>
  <cp:category/>
  <cp:version/>
  <cp:contentType/>
  <cp:contentStatus/>
</cp:coreProperties>
</file>