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oDHj/UQqIWPn4Z4qusoTzfOdbWNnqTbGVt7cYSzi01juPh+g7bBilQsI0yXLJrReL/lrHb5rR4u215U1bUSssA==" workbookSaltValue="DB93vvs2qKfxdOmo3C4ZSw==" workbookSpinCount="100000"/>
  <bookViews>
    <workbookView xWindow="0" yWindow="0" windowWidth="23040" windowHeight="921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<sst xmlns="http://schemas.openxmlformats.org/spreadsheetml/2006/main" xmlns:r="http://schemas.openxmlformats.org/officeDocument/2006/relationships" count="114" uniqueCount="114">
  <si>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</si>
  <si>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</si>
  <si>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</si>
  <si>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</si>
  <si>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</si>
  <si>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</si>
  <si>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</si>
  <si>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</si>
  <si>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</si>
  <si>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</si>
  <si>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</si>
  <si>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</si>
  <si>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</si>
  <si>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</si>
  <si>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</si>
  <si>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</si>
  <si>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</si>
  <si>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</si>
  <si>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</si>
  <si>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</si>
  <si>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</si>
  <si>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</si>
  <si>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</si>
  <si>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</si>
  <si>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</si>
  <si>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</si>
  <si>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</si>
  <si>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</si>
  <si>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</si>
  <si>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</si>
  <si>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</si>
  <si>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</si>
  <si>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</si>
  <si>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</si>
  <si>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</si>
  <si>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</si>
  <si>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</si>
  <si>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</si>
  <si>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</si>
  <si>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</si>
  <si>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</si>
  <si>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</si>
  <si>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</si>
  <si>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</si>
  <si>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</si>
  <si>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</si>
  <si>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</si>
  <si>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</si>
  <si>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</si>
  <si>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</si>
  <si>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</si>
  <si>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</si>
  <si>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</si>
  <si>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</si>
  <si>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</si>
  <si>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</si>
  <si>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</si>
  <si>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</si>
  <si>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</si>
  <si>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</si>
  <si>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</si>
  <si>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</si>
  <si>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</si>
  <si>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</si>
  <si>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</si>
  <si>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</si>
  <si>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</si>
  <si>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</si>
  <si>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</si>
  <si>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</si>
  <si>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</si>
  <si>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</si>
  <si>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</si>
  <si>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</si>
  <si>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</si>
  <si>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</si>
  <si>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</si>
  <si>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</si>
  <si>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</si>
  <si>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</si>
  <si>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</si>
  <si>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</si>
  <si>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</si>
  <si>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</si>
  <si>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</si>
  <si>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</si>
  <si>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</si>
  <si>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</si>
  <si>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</si>
  <si>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</si>
  <si>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</si>
  <si>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</si>
  <si>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</si>
  <si>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</si>
  <si>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</si>
  <si>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愛知県　長久手市</t>
  </si>
  <si>
    <t>法適用</t>
  </si>
  <si>
    <t>下水道事業</t>
  </si>
  <si>
    <t>公共下水道</t>
  </si>
  <si>
    <t>Bc2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</si>
  <si>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</si>
  <si>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</si>
  <si>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</si>
  <si>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</si>
  <si>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</si>
  <si>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</si>
  <si>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</si>
  <si>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</si>
  <si>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</si>
  <si>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</si>
  <si>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</si>
  <si>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経営の健全性・効率性については、令和４年度を除き経常黒字が続いていますが、経費回収率が100％を下回っているため、引き続き収益の増加と費用の抑制に努める必要があります。なお、令和７年度に使用料改定をするため、使用料収入は増加する見込みですが、今後も必要に応じて使用料改定を検討します。
老朽化の状況については、供用開始後年数が浅いため管渠老朽化率と管渠改善率の当該値はありませんが、ストックマジメント計画に基づき、効率的に更新を進めていく必要があります。なお、今後は、老朽化対策だけではなく、災害時における下水道施設の機能保持も重要であると考えるため、未耐震幹線管渠の耐震化も計画的に行っていく必要があります。
また、令和元年度に策定した経営戦略については、令和７年度からの使用料改定や最新の社会情勢等を反映し、令和６年度に改定する予定です。</t>
    <rPh sb="16" eb="18">
      <t>レイワ</t>
    </rPh>
    <rPh sb="19" eb="21">
      <t>ネンド</t>
    </rPh>
    <rPh sb="22" eb="23">
      <t>ノゾ</t>
    </rPh>
    <rPh sb="87" eb="89">
      <t>レイワ</t>
    </rPh>
    <rPh sb="90" eb="92">
      <t>ネンド</t>
    </rPh>
    <rPh sb="93" eb="98">
      <t>シヨウリョウカイテイ</t>
    </rPh>
    <rPh sb="104" eb="109">
      <t>シヨウリョウシュウニュウ</t>
    </rPh>
    <rPh sb="110" eb="112">
      <t>ゾウカ</t>
    </rPh>
    <rPh sb="114" eb="116">
      <t>ミコ</t>
    </rPh>
    <rPh sb="121" eb="123">
      <t>コンゴ</t>
    </rPh>
    <rPh sb="124" eb="126">
      <t>ヒツヨウ</t>
    </rPh>
    <rPh sb="127" eb="128">
      <t>オウ</t>
    </rPh>
    <rPh sb="130" eb="135">
      <t>シヨウリョウカイテイ</t>
    </rPh>
    <rPh sb="136" eb="138">
      <t>ケントウ</t>
    </rPh>
    <rPh sb="147" eb="149">
      <t>ジョウキョウ</t>
    </rPh>
    <rPh sb="155" eb="160">
      <t>キョウヨウカイシゴ</t>
    </rPh>
    <rPh sb="167" eb="173">
      <t>カンキョロウキュウカリツ</t>
    </rPh>
    <rPh sb="174" eb="179">
      <t>カンキョカイゼンリツ</t>
    </rPh>
    <rPh sb="180" eb="183">
      <t>トウガイチ</t>
    </rPh>
    <rPh sb="230" eb="232">
      <t>コンゴ</t>
    </rPh>
    <rPh sb="234" eb="236">
      <t>ロウキュウ</t>
    </rPh>
    <rPh sb="236" eb="237">
      <t>カ</t>
    </rPh>
    <rPh sb="237" eb="239">
      <t>タイサク</t>
    </rPh>
    <rPh sb="246" eb="248">
      <t>サイガイ</t>
    </rPh>
    <rPh sb="248" eb="249">
      <t>ジ</t>
    </rPh>
    <rPh sb="253" eb="256">
      <t>ゲスイドウ</t>
    </rPh>
    <rPh sb="256" eb="258">
      <t>シセツ</t>
    </rPh>
    <rPh sb="259" eb="263">
      <t>キノウホジ</t>
    </rPh>
    <rPh sb="264" eb="266">
      <t>ジュウヨウ</t>
    </rPh>
    <rPh sb="270" eb="271">
      <t>カンガ</t>
    </rPh>
    <rPh sb="276" eb="279">
      <t>ミタイシン</t>
    </rPh>
    <rPh sb="279" eb="283">
      <t>カンセンカンキョ</t>
    </rPh>
    <rPh sb="284" eb="287">
      <t>タイシンカ</t>
    </rPh>
    <rPh sb="288" eb="291">
      <t>ケイカクテキ</t>
    </rPh>
    <rPh sb="292" eb="293">
      <t>オコナ</t>
    </rPh>
    <rPh sb="297" eb="299">
      <t>ヒツヨウ</t>
    </rPh>
    <rPh sb="309" eb="314">
      <t>レイワガンネンド</t>
    </rPh>
    <rPh sb="315" eb="317">
      <t>サクテイ</t>
    </rPh>
    <rPh sb="329" eb="331">
      <t>レイワ</t>
    </rPh>
    <rPh sb="332" eb="334">
      <t>ネンド</t>
    </rPh>
    <rPh sb="337" eb="342">
      <t>シヨウリョウカイテイ</t>
    </rPh>
    <rPh sb="343" eb="345">
      <t>サイシン</t>
    </rPh>
    <rPh sb="346" eb="350">
      <t>シャカイジョウセイ</t>
    </rPh>
    <rPh sb="350" eb="351">
      <t>トウ</t>
    </rPh>
    <rPh sb="352" eb="354">
      <t>ハンエイ</t>
    </rPh>
    <rPh sb="362" eb="364">
      <t>カイテイ</t>
    </rPh>
    <phoneticPr fontId="1"/>
  </si>
  <si>
    <t>①有形固定資産減価償却率は、令和元年度から令和５年度の傾向として増加傾向ですが、類似団体平均値よりおおむね低い水準です。これは、平成３０年度に地方公営企業法の一部適用を開始し、減価償却費は同年度から算定するためです。
②管渠老朽化率は、法定耐用年数を経過した管渠がないため0％になっています。
③管渠改善率は、令和元年度から令和５年度までに更新した管渠がないため0％になっています。</t>
    <rPh sb="27" eb="29">
      <t>ケイコウ</t>
    </rPh>
    <rPh sb="32" eb="36">
      <t>ゾウカケイコウ</t>
    </rPh>
    <rPh sb="110" eb="112">
      <t>カンキョ</t>
    </rPh>
    <rPh sb="112" eb="116">
      <t>ロウキュウカリツ</t>
    </rPh>
    <rPh sb="148" eb="150">
      <t>カンキョ</t>
    </rPh>
    <rPh sb="150" eb="153">
      <t>カイゼンリツ</t>
    </rPh>
    <phoneticPr fontId="1"/>
  </si>
  <si>
    <t>①経常収支比率は、令和４年度を除き100％を超えているものの、⑤経費回収率が100％を下回っており、一般会計負担金に依存している状況であるため、経営改善を図っていく必要があります。なお、令和７年度から使用料改定することが決まっており、使用料改定が反映される令和７年度以降の決算について、注視していく必要があります。
③流動比率は、100％を下回っているものの、令和７年度からの使用料改定によって流動資産の増加が見込まれます。また、流動負債を増加させないために、企業債に過度に依存しないように事業を実施し、流動比率の向上を目指します。
④企業債残高対事業規模比率は、令和元年度から令和５年度の傾向として増加傾向にあるものの、類似団体平均値よりも低い水準です。今後も企業債に過度に依存しないように事業を実施する必要があります。
⑥汚水処理原価は、約150円で推移しており、類似団体平均値よりもおおむね低く、効率的な汚水処理が実施されていると考えています。引き続き、維持管理費の削減、接続率の向上による有収水量を増加させる取組を行っていきます。
⑦施設利用率は、令和元年度から令和５年度の傾向として類似団体平均値よりおおむね低い水準です。これは、既存施設の改築・耐震化を実施する際の代替となる施設を先行して整備したためです。今後の有収水量の増加に伴い、施設利用率は向上することが見込まれています。
⑧水洗化率は、類似団体平均値より高い水準です。なお、水質保全の観点や使用料収入の増加を図るため未接続者の戸別訪問等、水洗化率向上に向けた取組を行います。</t>
    <rPh sb="9" eb="11">
      <t>レイワ</t>
    </rPh>
    <rPh sb="12" eb="14">
      <t>ネンド</t>
    </rPh>
    <rPh sb="15" eb="16">
      <t>ノゾ</t>
    </rPh>
    <rPh sb="22" eb="23">
      <t>コ</t>
    </rPh>
    <rPh sb="48" eb="50">
      <t>シタマワ</t>
    </rPh>
    <rPh sb="55" eb="62">
      <t>イッパンカイケイフタンキン</t>
    </rPh>
    <rPh sb="97" eb="98">
      <t>ド</t>
    </rPh>
    <rPh sb="170" eb="172">
      <t>シタマワ</t>
    </rPh>
    <rPh sb="295" eb="297">
      <t>ケイコウ</t>
    </rPh>
    <rPh sb="353" eb="355">
      <t>ヒツヨウ</t>
    </rPh>
    <rPh sb="471" eb="476">
      <t>シセツリヨウリツ</t>
    </rPh>
    <rPh sb="636" eb="638">
      <t>ゾウカ</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</si>
</sst>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0"/>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5.e-002</c:v>
                </c:pt>
                <c:pt idx="1">
                  <c:v>9.e-002</c:v>
                </c:pt>
                <c:pt idx="2">
                  <c:v>0.25</c:v>
                </c:pt>
                <c:pt idx="3">
                  <c:v>5.e-002</c:v>
                </c:pt>
                <c:pt idx="4">
                  <c:v>1.e-002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55.89</c:v>
                </c:pt>
                <c:pt idx="1">
                  <c:v>49.8</c:v>
                </c:pt>
                <c:pt idx="2">
                  <c:v>49.18</c:v>
                </c:pt>
                <c:pt idx="3">
                  <c:v>48.43</c:v>
                </c:pt>
                <c:pt idx="4">
                  <c:v>48.96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66.180000000000007</c:v>
                </c:pt>
                <c:pt idx="1">
                  <c:v>56.39</c:v>
                </c:pt>
                <c:pt idx="2">
                  <c:v>55.67</c:v>
                </c:pt>
                <c:pt idx="3">
                  <c:v>55.27</c:v>
                </c:pt>
                <c:pt idx="4">
                  <c:v>48.96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92.01</c:v>
                </c:pt>
                <c:pt idx="1">
                  <c:v>93.07</c:v>
                </c:pt>
                <c:pt idx="2">
                  <c:v>93.52</c:v>
                </c:pt>
                <c:pt idx="3">
                  <c:v>93.47</c:v>
                </c:pt>
                <c:pt idx="4">
                  <c:v>93.6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91.87</c:v>
                </c:pt>
                <c:pt idx="1">
                  <c:v>91.45</c:v>
                </c:pt>
                <c:pt idx="2">
                  <c:v>91</c:v>
                </c:pt>
                <c:pt idx="3">
                  <c:v>88.12</c:v>
                </c:pt>
                <c:pt idx="4">
                  <c:v>87.38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101.93</c:v>
                </c:pt>
                <c:pt idx="1">
                  <c:v>105.16</c:v>
                </c:pt>
                <c:pt idx="2">
                  <c:v>100</c:v>
                </c:pt>
                <c:pt idx="3">
                  <c:v>94.13</c:v>
                </c:pt>
                <c:pt idx="4">
                  <c:v>104.65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105.89</c:v>
                </c:pt>
                <c:pt idx="1">
                  <c:v>104.59</c:v>
                </c:pt>
                <c:pt idx="2">
                  <c:v>102.96</c:v>
                </c:pt>
                <c:pt idx="3">
                  <c:v>102.1</c:v>
                </c:pt>
                <c:pt idx="4">
                  <c:v>103.89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6.29</c:v>
                </c:pt>
                <c:pt idx="1">
                  <c:v>8.8000000000000007</c:v>
                </c:pt>
                <c:pt idx="2">
                  <c:v>11.98</c:v>
                </c:pt>
                <c:pt idx="3">
                  <c:v>15.15</c:v>
                </c:pt>
                <c:pt idx="4">
                  <c:v>18.309999999999999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19.78</c:v>
                </c:pt>
                <c:pt idx="1">
                  <c:v>14.8</c:v>
                </c:pt>
                <c:pt idx="2">
                  <c:v>17.149999999999999</c:v>
                </c:pt>
                <c:pt idx="3">
                  <c:v>19.68</c:v>
                </c:pt>
                <c:pt idx="4">
                  <c:v>18.239999999999998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0.44</c:v>
                </c:pt>
                <c:pt idx="1">
                  <c:v>0.1</c:v>
                </c:pt>
                <c:pt idx="2">
                  <c:v>0.14000000000000001</c:v>
                </c:pt>
                <c:pt idx="3">
                  <c:v>0.16</c:v>
                </c:pt>
                <c:pt idx="4" formatCode="#,##0.00;&quot;△&quot;#,##0.00">
                  <c:v>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0.83</c:v>
                </c:pt>
                <c:pt idx="1">
                  <c:v>0.83</c:v>
                </c:pt>
                <c:pt idx="2">
                  <c:v>1.22</c:v>
                </c:pt>
                <c:pt idx="3">
                  <c:v>11.99</c:v>
                </c:pt>
                <c:pt idx="4">
                  <c:v>23.78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47.18</c:v>
                </c:pt>
                <c:pt idx="1">
                  <c:v>66.52</c:v>
                </c:pt>
                <c:pt idx="2">
                  <c:v>33.130000000000003</c:v>
                </c:pt>
                <c:pt idx="3">
                  <c:v>38.729999999999997</c:v>
                </c:pt>
                <c:pt idx="4">
                  <c:v>72.42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61.2</c:v>
                </c:pt>
                <c:pt idx="1">
                  <c:v>57.6</c:v>
                </c:pt>
                <c:pt idx="2">
                  <c:v>58.15</c:v>
                </c:pt>
                <c:pt idx="3">
                  <c:v>77.69</c:v>
                </c:pt>
                <c:pt idx="4">
                  <c:v>105.69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185.54</c:v>
                </c:pt>
                <c:pt idx="1">
                  <c:v>214.28</c:v>
                </c:pt>
                <c:pt idx="2">
                  <c:v>220.6</c:v>
                </c:pt>
                <c:pt idx="3">
                  <c:v>248.63</c:v>
                </c:pt>
                <c:pt idx="4">
                  <c:v>231.13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1033.5999999999999</c:v>
                </c:pt>
                <c:pt idx="1">
                  <c:v>1008.36</c:v>
                </c:pt>
                <c:pt idx="2">
                  <c:v>880.28</c:v>
                </c:pt>
                <c:pt idx="3">
                  <c:v>909.2</c:v>
                </c:pt>
                <c:pt idx="4">
                  <c:v>918.51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92.32</c:v>
                </c:pt>
                <c:pt idx="1">
                  <c:v>81.08</c:v>
                </c:pt>
                <c:pt idx="2">
                  <c:v>81.39</c:v>
                </c:pt>
                <c:pt idx="3">
                  <c:v>81.510000000000005</c:v>
                </c:pt>
                <c:pt idx="4">
                  <c:v>81.81</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85.39</c:v>
                </c:pt>
                <c:pt idx="1">
                  <c:v>85.67</c:v>
                </c:pt>
                <c:pt idx="2">
                  <c:v>86.23</c:v>
                </c:pt>
                <c:pt idx="3">
                  <c:v>84.23</c:v>
                </c:pt>
                <c:pt idx="4">
                  <c:v>82.72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150.07</c:v>
                </c:pt>
                <c:pt idx="1">
                  <c:v>150.06</c:v>
                </c:pt>
                <c:pt idx="2">
                  <c:v>150.24</c:v>
                </c:pt>
                <c:pt idx="3">
                  <c:v>150.04</c:v>
                </c:pt>
                <c:pt idx="4">
                  <c:v>150.24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150.96</c:v>
                </c:pt>
                <c:pt idx="1">
                  <c:v>146.12</c:v>
                </c:pt>
                <c:pt idx="2">
                  <c:v>150.44</c:v>
                </c:pt>
                <c:pt idx="3">
                  <c:v>153.13999999999999</c:v>
                </c:pt>
                <c:pt idx="4">
                  <c:v>157.16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V34" zoomScale="80" zoomScaleNormal="80" workbookViewId="0"/>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愛知県　長久手市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16</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17</v>
      </c>
      <c r="AM7" s="5"/>
      <c r="AN7" s="5"/>
      <c r="AO7" s="5"/>
      <c r="AP7" s="5"/>
      <c r="AQ7" s="5"/>
      <c r="AR7" s="5"/>
      <c r="AS7" s="5"/>
      <c r="AT7" s="5" t="s">
        <v>14</v>
      </c>
      <c r="AU7" s="5"/>
      <c r="AV7" s="5"/>
      <c r="AW7" s="5"/>
      <c r="AX7" s="5"/>
      <c r="AY7" s="5"/>
      <c r="AZ7" s="5"/>
      <c r="BA7" s="5"/>
      <c r="BB7" s="5" t="s">
        <v>18</v>
      </c>
      <c r="BC7" s="5"/>
      <c r="BD7" s="5"/>
      <c r="BE7" s="5"/>
      <c r="BF7" s="5"/>
      <c r="BG7" s="5"/>
      <c r="BH7" s="5"/>
      <c r="BI7" s="5"/>
      <c r="BJ7" s="3"/>
      <c r="BK7" s="3"/>
      <c r="BL7" s="26" t="s">
        <v>19</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Bc2</v>
      </c>
      <c r="X8" s="6"/>
      <c r="Y8" s="6"/>
      <c r="Z8" s="6"/>
      <c r="AA8" s="6"/>
      <c r="AB8" s="6"/>
      <c r="AC8" s="6"/>
      <c r="AD8" s="20" t="str">
        <f>データ!$M$6</f>
        <v>非設置</v>
      </c>
      <c r="AE8" s="20"/>
      <c r="AF8" s="20"/>
      <c r="AG8" s="20"/>
      <c r="AH8" s="20"/>
      <c r="AI8" s="20"/>
      <c r="AJ8" s="20"/>
      <c r="AK8" s="3"/>
      <c r="AL8" s="21">
        <f>データ!S6</f>
        <v>61113</v>
      </c>
      <c r="AM8" s="21"/>
      <c r="AN8" s="21"/>
      <c r="AO8" s="21"/>
      <c r="AP8" s="21"/>
      <c r="AQ8" s="21"/>
      <c r="AR8" s="21"/>
      <c r="AS8" s="21"/>
      <c r="AT8" s="7">
        <f>データ!T6</f>
        <v>21.55</v>
      </c>
      <c r="AU8" s="7"/>
      <c r="AV8" s="7"/>
      <c r="AW8" s="7"/>
      <c r="AX8" s="7"/>
      <c r="AY8" s="7"/>
      <c r="AZ8" s="7"/>
      <c r="BA8" s="7"/>
      <c r="BB8" s="7">
        <f>データ!U6</f>
        <v>2835.87</v>
      </c>
      <c r="BC8" s="7"/>
      <c r="BD8" s="7"/>
      <c r="BE8" s="7"/>
      <c r="BF8" s="7"/>
      <c r="BG8" s="7"/>
      <c r="BH8" s="7"/>
      <c r="BI8" s="7"/>
      <c r="BJ8" s="3"/>
      <c r="BK8" s="3"/>
      <c r="BL8" s="27" t="s">
        <v>15</v>
      </c>
      <c r="BM8" s="37"/>
      <c r="BN8" s="44" t="s">
        <v>21</v>
      </c>
      <c r="BO8" s="44"/>
      <c r="BP8" s="44"/>
      <c r="BQ8" s="44"/>
      <c r="BR8" s="44"/>
      <c r="BS8" s="44"/>
      <c r="BT8" s="44"/>
      <c r="BU8" s="44"/>
      <c r="BV8" s="44"/>
      <c r="BW8" s="44"/>
      <c r="BX8" s="44"/>
      <c r="BY8" s="48"/>
    </row>
    <row r="9" spans="1:78" ht="18.75" customHeight="1">
      <c r="A9" s="2"/>
      <c r="B9" s="5" t="s">
        <v>23</v>
      </c>
      <c r="C9" s="5"/>
      <c r="D9" s="5"/>
      <c r="E9" s="5"/>
      <c r="F9" s="5"/>
      <c r="G9" s="5"/>
      <c r="H9" s="5"/>
      <c r="I9" s="5" t="s">
        <v>24</v>
      </c>
      <c r="J9" s="5"/>
      <c r="K9" s="5"/>
      <c r="L9" s="5"/>
      <c r="M9" s="5"/>
      <c r="N9" s="5"/>
      <c r="O9" s="5"/>
      <c r="P9" s="5" t="s">
        <v>26</v>
      </c>
      <c r="Q9" s="5"/>
      <c r="R9" s="5"/>
      <c r="S9" s="5"/>
      <c r="T9" s="5"/>
      <c r="U9" s="5"/>
      <c r="V9" s="5"/>
      <c r="W9" s="5" t="s">
        <v>27</v>
      </c>
      <c r="X9" s="5"/>
      <c r="Y9" s="5"/>
      <c r="Z9" s="5"/>
      <c r="AA9" s="5"/>
      <c r="AB9" s="5"/>
      <c r="AC9" s="5"/>
      <c r="AD9" s="5" t="s">
        <v>22</v>
      </c>
      <c r="AE9" s="5"/>
      <c r="AF9" s="5"/>
      <c r="AG9" s="5"/>
      <c r="AH9" s="5"/>
      <c r="AI9" s="5"/>
      <c r="AJ9" s="5"/>
      <c r="AK9" s="3"/>
      <c r="AL9" s="5" t="s">
        <v>30</v>
      </c>
      <c r="AM9" s="5"/>
      <c r="AN9" s="5"/>
      <c r="AO9" s="5"/>
      <c r="AP9" s="5"/>
      <c r="AQ9" s="5"/>
      <c r="AR9" s="5"/>
      <c r="AS9" s="5"/>
      <c r="AT9" s="5" t="s">
        <v>31</v>
      </c>
      <c r="AU9" s="5"/>
      <c r="AV9" s="5"/>
      <c r="AW9" s="5"/>
      <c r="AX9" s="5"/>
      <c r="AY9" s="5"/>
      <c r="AZ9" s="5"/>
      <c r="BA9" s="5"/>
      <c r="BB9" s="5" t="s">
        <v>5</v>
      </c>
      <c r="BC9" s="5"/>
      <c r="BD9" s="5"/>
      <c r="BE9" s="5"/>
      <c r="BF9" s="5"/>
      <c r="BG9" s="5"/>
      <c r="BH9" s="5"/>
      <c r="BI9" s="5"/>
      <c r="BJ9" s="3"/>
      <c r="BK9" s="3"/>
      <c r="BL9" s="28" t="s">
        <v>32</v>
      </c>
      <c r="BM9" s="38"/>
      <c r="BN9" s="45" t="s">
        <v>34</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82.69</v>
      </c>
      <c r="J10" s="7"/>
      <c r="K10" s="7"/>
      <c r="L10" s="7"/>
      <c r="M10" s="7"/>
      <c r="N10" s="7"/>
      <c r="O10" s="7"/>
      <c r="P10" s="7">
        <f>データ!P6</f>
        <v>90.27</v>
      </c>
      <c r="Q10" s="7"/>
      <c r="R10" s="7"/>
      <c r="S10" s="7"/>
      <c r="T10" s="7"/>
      <c r="U10" s="7"/>
      <c r="V10" s="7"/>
      <c r="W10" s="7">
        <f>データ!Q6</f>
        <v>102.27</v>
      </c>
      <c r="X10" s="7"/>
      <c r="Y10" s="7"/>
      <c r="Z10" s="7"/>
      <c r="AA10" s="7"/>
      <c r="AB10" s="7"/>
      <c r="AC10" s="7"/>
      <c r="AD10" s="21">
        <f>データ!R6</f>
        <v>2200</v>
      </c>
      <c r="AE10" s="21"/>
      <c r="AF10" s="21"/>
      <c r="AG10" s="21"/>
      <c r="AH10" s="21"/>
      <c r="AI10" s="21"/>
      <c r="AJ10" s="21"/>
      <c r="AK10" s="2"/>
      <c r="AL10" s="21">
        <f>データ!V6</f>
        <v>55134</v>
      </c>
      <c r="AM10" s="21"/>
      <c r="AN10" s="21"/>
      <c r="AO10" s="21"/>
      <c r="AP10" s="21"/>
      <c r="AQ10" s="21"/>
      <c r="AR10" s="21"/>
      <c r="AS10" s="21"/>
      <c r="AT10" s="7">
        <f>データ!W6</f>
        <v>8.0299999999999994</v>
      </c>
      <c r="AU10" s="7"/>
      <c r="AV10" s="7"/>
      <c r="AW10" s="7"/>
      <c r="AX10" s="7"/>
      <c r="AY10" s="7"/>
      <c r="AZ10" s="7"/>
      <c r="BA10" s="7"/>
      <c r="BB10" s="7">
        <f>データ!X6</f>
        <v>6866</v>
      </c>
      <c r="BC10" s="7"/>
      <c r="BD10" s="7"/>
      <c r="BE10" s="7"/>
      <c r="BF10" s="7"/>
      <c r="BG10" s="7"/>
      <c r="BH10" s="7"/>
      <c r="BI10" s="7"/>
      <c r="BJ10" s="2"/>
      <c r="BK10" s="2"/>
      <c r="BL10" s="29" t="s">
        <v>35</v>
      </c>
      <c r="BM10" s="39"/>
      <c r="BN10" s="46" t="s">
        <v>37</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29</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41</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112</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111</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45</v>
      </c>
      <c r="F84" s="12" t="s">
        <v>46</v>
      </c>
      <c r="G84" s="12" t="s">
        <v>47</v>
      </c>
      <c r="H84" s="12" t="s">
        <v>40</v>
      </c>
      <c r="I84" s="12" t="s">
        <v>11</v>
      </c>
      <c r="J84" s="12" t="s">
        <v>48</v>
      </c>
      <c r="K84" s="12" t="s">
        <v>49</v>
      </c>
      <c r="L84" s="12" t="s">
        <v>4</v>
      </c>
      <c r="M84" s="12" t="s">
        <v>33</v>
      </c>
      <c r="N84" s="12" t="s">
        <v>51</v>
      </c>
      <c r="O84" s="12" t="s">
        <v>53</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dSSQFSa8an4vSESbLgriE48tYYhsMrymKRpjOWjqH5iPdZmk3x5FBOdN5YXf6v6opOjMpaquQ5Yy7yfcDmJbVw==" saltValue="8GsQZxF4fIGUNDFQvXdd2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55</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20</v>
      </c>
      <c r="B3" s="58" t="s">
        <v>2</v>
      </c>
      <c r="C3" s="58" t="s">
        <v>57</v>
      </c>
      <c r="D3" s="58" t="s">
        <v>58</v>
      </c>
      <c r="E3" s="58" t="s">
        <v>7</v>
      </c>
      <c r="F3" s="58" t="s">
        <v>6</v>
      </c>
      <c r="G3" s="58" t="s">
        <v>25</v>
      </c>
      <c r="H3" s="64" t="s">
        <v>59</v>
      </c>
      <c r="I3" s="67"/>
      <c r="J3" s="67"/>
      <c r="K3" s="67"/>
      <c r="L3" s="67"/>
      <c r="M3" s="67"/>
      <c r="N3" s="67"/>
      <c r="O3" s="67"/>
      <c r="P3" s="67"/>
      <c r="Q3" s="67"/>
      <c r="R3" s="67"/>
      <c r="S3" s="67"/>
      <c r="T3" s="67"/>
      <c r="U3" s="67"/>
      <c r="V3" s="67"/>
      <c r="W3" s="67"/>
      <c r="X3" s="72"/>
      <c r="Y3" s="75" t="s">
        <v>52</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60</v>
      </c>
      <c r="B4" s="59"/>
      <c r="C4" s="59"/>
      <c r="D4" s="59"/>
      <c r="E4" s="59"/>
      <c r="F4" s="59"/>
      <c r="G4" s="59"/>
      <c r="H4" s="65"/>
      <c r="I4" s="68"/>
      <c r="J4" s="68"/>
      <c r="K4" s="68"/>
      <c r="L4" s="68"/>
      <c r="M4" s="68"/>
      <c r="N4" s="68"/>
      <c r="O4" s="68"/>
      <c r="P4" s="68"/>
      <c r="Q4" s="68"/>
      <c r="R4" s="68"/>
      <c r="S4" s="68"/>
      <c r="T4" s="68"/>
      <c r="U4" s="68"/>
      <c r="V4" s="68"/>
      <c r="W4" s="68"/>
      <c r="X4" s="73"/>
      <c r="Y4" s="76" t="s">
        <v>50</v>
      </c>
      <c r="Z4" s="76"/>
      <c r="AA4" s="76"/>
      <c r="AB4" s="76"/>
      <c r="AC4" s="76"/>
      <c r="AD4" s="76"/>
      <c r="AE4" s="76"/>
      <c r="AF4" s="76"/>
      <c r="AG4" s="76"/>
      <c r="AH4" s="76"/>
      <c r="AI4" s="76"/>
      <c r="AJ4" s="76" t="s">
        <v>44</v>
      </c>
      <c r="AK4" s="76"/>
      <c r="AL4" s="76"/>
      <c r="AM4" s="76"/>
      <c r="AN4" s="76"/>
      <c r="AO4" s="76"/>
      <c r="AP4" s="76"/>
      <c r="AQ4" s="76"/>
      <c r="AR4" s="76"/>
      <c r="AS4" s="76"/>
      <c r="AT4" s="76"/>
      <c r="AU4" s="76" t="s">
        <v>28</v>
      </c>
      <c r="AV4" s="76"/>
      <c r="AW4" s="76"/>
      <c r="AX4" s="76"/>
      <c r="AY4" s="76"/>
      <c r="AZ4" s="76"/>
      <c r="BA4" s="76"/>
      <c r="BB4" s="76"/>
      <c r="BC4" s="76"/>
      <c r="BD4" s="76"/>
      <c r="BE4" s="76"/>
      <c r="BF4" s="76" t="s">
        <v>62</v>
      </c>
      <c r="BG4" s="76"/>
      <c r="BH4" s="76"/>
      <c r="BI4" s="76"/>
      <c r="BJ4" s="76"/>
      <c r="BK4" s="76"/>
      <c r="BL4" s="76"/>
      <c r="BM4" s="76"/>
      <c r="BN4" s="76"/>
      <c r="BO4" s="76"/>
      <c r="BP4" s="76"/>
      <c r="BQ4" s="76" t="s">
        <v>0</v>
      </c>
      <c r="BR4" s="76"/>
      <c r="BS4" s="76"/>
      <c r="BT4" s="76"/>
      <c r="BU4" s="76"/>
      <c r="BV4" s="76"/>
      <c r="BW4" s="76"/>
      <c r="BX4" s="76"/>
      <c r="BY4" s="76"/>
      <c r="BZ4" s="76"/>
      <c r="CA4" s="76"/>
      <c r="CB4" s="76" t="s">
        <v>61</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36</v>
      </c>
      <c r="DU4" s="76"/>
      <c r="DV4" s="76"/>
      <c r="DW4" s="76"/>
      <c r="DX4" s="76"/>
      <c r="DY4" s="76"/>
      <c r="DZ4" s="76"/>
      <c r="EA4" s="76"/>
      <c r="EB4" s="76"/>
      <c r="EC4" s="76"/>
      <c r="ED4" s="76"/>
      <c r="EE4" s="76" t="s">
        <v>67</v>
      </c>
      <c r="EF4" s="76"/>
      <c r="EG4" s="76"/>
      <c r="EH4" s="76"/>
      <c r="EI4" s="76"/>
      <c r="EJ4" s="76"/>
      <c r="EK4" s="76"/>
      <c r="EL4" s="76"/>
      <c r="EM4" s="76"/>
      <c r="EN4" s="76"/>
      <c r="EO4" s="76"/>
    </row>
    <row r="5" spans="1:148">
      <c r="A5" s="56" t="s">
        <v>68</v>
      </c>
      <c r="B5" s="60"/>
      <c r="C5" s="60"/>
      <c r="D5" s="60"/>
      <c r="E5" s="60"/>
      <c r="F5" s="60"/>
      <c r="G5" s="60"/>
      <c r="H5" s="66" t="s">
        <v>56</v>
      </c>
      <c r="I5" s="66" t="s">
        <v>69</v>
      </c>
      <c r="J5" s="66" t="s">
        <v>70</v>
      </c>
      <c r="K5" s="66" t="s">
        <v>71</v>
      </c>
      <c r="L5" s="66" t="s">
        <v>72</v>
      </c>
      <c r="M5" s="66" t="s">
        <v>8</v>
      </c>
      <c r="N5" s="66" t="s">
        <v>73</v>
      </c>
      <c r="O5" s="66" t="s">
        <v>74</v>
      </c>
      <c r="P5" s="66" t="s">
        <v>75</v>
      </c>
      <c r="Q5" s="66" t="s">
        <v>76</v>
      </c>
      <c r="R5" s="66" t="s">
        <v>77</v>
      </c>
      <c r="S5" s="66" t="s">
        <v>78</v>
      </c>
      <c r="T5" s="66" t="s">
        <v>79</v>
      </c>
      <c r="U5" s="66" t="s">
        <v>63</v>
      </c>
      <c r="V5" s="66" t="s">
        <v>80</v>
      </c>
      <c r="W5" s="66" t="s">
        <v>81</v>
      </c>
      <c r="X5" s="66" t="s">
        <v>82</v>
      </c>
      <c r="Y5" s="66" t="s">
        <v>83</v>
      </c>
      <c r="Z5" s="66" t="s">
        <v>84</v>
      </c>
      <c r="AA5" s="66" t="s">
        <v>85</v>
      </c>
      <c r="AB5" s="66" t="s">
        <v>86</v>
      </c>
      <c r="AC5" s="66" t="s">
        <v>87</v>
      </c>
      <c r="AD5" s="66" t="s">
        <v>89</v>
      </c>
      <c r="AE5" s="66" t="s">
        <v>90</v>
      </c>
      <c r="AF5" s="66" t="s">
        <v>91</v>
      </c>
      <c r="AG5" s="66" t="s">
        <v>92</v>
      </c>
      <c r="AH5" s="66" t="s">
        <v>93</v>
      </c>
      <c r="AI5" s="66" t="s">
        <v>43</v>
      </c>
      <c r="AJ5" s="66" t="s">
        <v>83</v>
      </c>
      <c r="AK5" s="66" t="s">
        <v>84</v>
      </c>
      <c r="AL5" s="66" t="s">
        <v>85</v>
      </c>
      <c r="AM5" s="66" t="s">
        <v>86</v>
      </c>
      <c r="AN5" s="66" t="s">
        <v>87</v>
      </c>
      <c r="AO5" s="66" t="s">
        <v>89</v>
      </c>
      <c r="AP5" s="66" t="s">
        <v>90</v>
      </c>
      <c r="AQ5" s="66" t="s">
        <v>91</v>
      </c>
      <c r="AR5" s="66" t="s">
        <v>92</v>
      </c>
      <c r="AS5" s="66" t="s">
        <v>93</v>
      </c>
      <c r="AT5" s="66" t="s">
        <v>88</v>
      </c>
      <c r="AU5" s="66" t="s">
        <v>83</v>
      </c>
      <c r="AV5" s="66" t="s">
        <v>84</v>
      </c>
      <c r="AW5" s="66" t="s">
        <v>85</v>
      </c>
      <c r="AX5" s="66" t="s">
        <v>86</v>
      </c>
      <c r="AY5" s="66" t="s">
        <v>87</v>
      </c>
      <c r="AZ5" s="66" t="s">
        <v>89</v>
      </c>
      <c r="BA5" s="66" t="s">
        <v>90</v>
      </c>
      <c r="BB5" s="66" t="s">
        <v>91</v>
      </c>
      <c r="BC5" s="66" t="s">
        <v>92</v>
      </c>
      <c r="BD5" s="66" t="s">
        <v>93</v>
      </c>
      <c r="BE5" s="66" t="s">
        <v>88</v>
      </c>
      <c r="BF5" s="66" t="s">
        <v>83</v>
      </c>
      <c r="BG5" s="66" t="s">
        <v>84</v>
      </c>
      <c r="BH5" s="66" t="s">
        <v>85</v>
      </c>
      <c r="BI5" s="66" t="s">
        <v>86</v>
      </c>
      <c r="BJ5" s="66" t="s">
        <v>87</v>
      </c>
      <c r="BK5" s="66" t="s">
        <v>89</v>
      </c>
      <c r="BL5" s="66" t="s">
        <v>90</v>
      </c>
      <c r="BM5" s="66" t="s">
        <v>91</v>
      </c>
      <c r="BN5" s="66" t="s">
        <v>92</v>
      </c>
      <c r="BO5" s="66" t="s">
        <v>93</v>
      </c>
      <c r="BP5" s="66" t="s">
        <v>88</v>
      </c>
      <c r="BQ5" s="66" t="s">
        <v>83</v>
      </c>
      <c r="BR5" s="66" t="s">
        <v>84</v>
      </c>
      <c r="BS5" s="66" t="s">
        <v>85</v>
      </c>
      <c r="BT5" s="66" t="s">
        <v>86</v>
      </c>
      <c r="BU5" s="66" t="s">
        <v>87</v>
      </c>
      <c r="BV5" s="66" t="s">
        <v>89</v>
      </c>
      <c r="BW5" s="66" t="s">
        <v>90</v>
      </c>
      <c r="BX5" s="66" t="s">
        <v>91</v>
      </c>
      <c r="BY5" s="66" t="s">
        <v>92</v>
      </c>
      <c r="BZ5" s="66" t="s">
        <v>93</v>
      </c>
      <c r="CA5" s="66" t="s">
        <v>88</v>
      </c>
      <c r="CB5" s="66" t="s">
        <v>83</v>
      </c>
      <c r="CC5" s="66" t="s">
        <v>84</v>
      </c>
      <c r="CD5" s="66" t="s">
        <v>85</v>
      </c>
      <c r="CE5" s="66" t="s">
        <v>86</v>
      </c>
      <c r="CF5" s="66" t="s">
        <v>87</v>
      </c>
      <c r="CG5" s="66" t="s">
        <v>89</v>
      </c>
      <c r="CH5" s="66" t="s">
        <v>90</v>
      </c>
      <c r="CI5" s="66" t="s">
        <v>91</v>
      </c>
      <c r="CJ5" s="66" t="s">
        <v>92</v>
      </c>
      <c r="CK5" s="66" t="s">
        <v>93</v>
      </c>
      <c r="CL5" s="66" t="s">
        <v>88</v>
      </c>
      <c r="CM5" s="66" t="s">
        <v>83</v>
      </c>
      <c r="CN5" s="66" t="s">
        <v>84</v>
      </c>
      <c r="CO5" s="66" t="s">
        <v>85</v>
      </c>
      <c r="CP5" s="66" t="s">
        <v>86</v>
      </c>
      <c r="CQ5" s="66" t="s">
        <v>87</v>
      </c>
      <c r="CR5" s="66" t="s">
        <v>89</v>
      </c>
      <c r="CS5" s="66" t="s">
        <v>90</v>
      </c>
      <c r="CT5" s="66" t="s">
        <v>91</v>
      </c>
      <c r="CU5" s="66" t="s">
        <v>92</v>
      </c>
      <c r="CV5" s="66" t="s">
        <v>93</v>
      </c>
      <c r="CW5" s="66" t="s">
        <v>88</v>
      </c>
      <c r="CX5" s="66" t="s">
        <v>83</v>
      </c>
      <c r="CY5" s="66" t="s">
        <v>84</v>
      </c>
      <c r="CZ5" s="66" t="s">
        <v>85</v>
      </c>
      <c r="DA5" s="66" t="s">
        <v>86</v>
      </c>
      <c r="DB5" s="66" t="s">
        <v>87</v>
      </c>
      <c r="DC5" s="66" t="s">
        <v>89</v>
      </c>
      <c r="DD5" s="66" t="s">
        <v>90</v>
      </c>
      <c r="DE5" s="66" t="s">
        <v>91</v>
      </c>
      <c r="DF5" s="66" t="s">
        <v>92</v>
      </c>
      <c r="DG5" s="66" t="s">
        <v>93</v>
      </c>
      <c r="DH5" s="66" t="s">
        <v>88</v>
      </c>
      <c r="DI5" s="66" t="s">
        <v>83</v>
      </c>
      <c r="DJ5" s="66" t="s">
        <v>84</v>
      </c>
      <c r="DK5" s="66" t="s">
        <v>85</v>
      </c>
      <c r="DL5" s="66" t="s">
        <v>86</v>
      </c>
      <c r="DM5" s="66" t="s">
        <v>87</v>
      </c>
      <c r="DN5" s="66" t="s">
        <v>89</v>
      </c>
      <c r="DO5" s="66" t="s">
        <v>90</v>
      </c>
      <c r="DP5" s="66" t="s">
        <v>91</v>
      </c>
      <c r="DQ5" s="66" t="s">
        <v>92</v>
      </c>
      <c r="DR5" s="66" t="s">
        <v>93</v>
      </c>
      <c r="DS5" s="66" t="s">
        <v>88</v>
      </c>
      <c r="DT5" s="66" t="s">
        <v>83</v>
      </c>
      <c r="DU5" s="66" t="s">
        <v>84</v>
      </c>
      <c r="DV5" s="66" t="s">
        <v>85</v>
      </c>
      <c r="DW5" s="66" t="s">
        <v>86</v>
      </c>
      <c r="DX5" s="66" t="s">
        <v>87</v>
      </c>
      <c r="DY5" s="66" t="s">
        <v>89</v>
      </c>
      <c r="DZ5" s="66" t="s">
        <v>90</v>
      </c>
      <c r="EA5" s="66" t="s">
        <v>91</v>
      </c>
      <c r="EB5" s="66" t="s">
        <v>92</v>
      </c>
      <c r="EC5" s="66" t="s">
        <v>93</v>
      </c>
      <c r="ED5" s="66" t="s">
        <v>88</v>
      </c>
      <c r="EE5" s="66" t="s">
        <v>83</v>
      </c>
      <c r="EF5" s="66" t="s">
        <v>84</v>
      </c>
      <c r="EG5" s="66" t="s">
        <v>85</v>
      </c>
      <c r="EH5" s="66" t="s">
        <v>86</v>
      </c>
      <c r="EI5" s="66" t="s">
        <v>87</v>
      </c>
      <c r="EJ5" s="66" t="s">
        <v>89</v>
      </c>
      <c r="EK5" s="66" t="s">
        <v>90</v>
      </c>
      <c r="EL5" s="66" t="s">
        <v>91</v>
      </c>
      <c r="EM5" s="66" t="s">
        <v>92</v>
      </c>
      <c r="EN5" s="66" t="s">
        <v>93</v>
      </c>
      <c r="EO5" s="66" t="s">
        <v>88</v>
      </c>
    </row>
    <row r="6" spans="1:148" s="55" customFormat="1">
      <c r="A6" s="56" t="s">
        <v>94</v>
      </c>
      <c r="B6" s="61">
        <f t="shared" ref="B6:X6" si="1">B7</f>
        <v>2023</v>
      </c>
      <c r="C6" s="61">
        <f t="shared" si="1"/>
        <v>232386</v>
      </c>
      <c r="D6" s="61">
        <f t="shared" si="1"/>
        <v>46</v>
      </c>
      <c r="E6" s="61">
        <f t="shared" si="1"/>
        <v>17</v>
      </c>
      <c r="F6" s="61">
        <f t="shared" si="1"/>
        <v>1</v>
      </c>
      <c r="G6" s="61">
        <f t="shared" si="1"/>
        <v>0</v>
      </c>
      <c r="H6" s="61" t="str">
        <f t="shared" si="1"/>
        <v>愛知県　長久手市</v>
      </c>
      <c r="I6" s="61" t="str">
        <f t="shared" si="1"/>
        <v>法適用</v>
      </c>
      <c r="J6" s="61" t="str">
        <f t="shared" si="1"/>
        <v>下水道事業</v>
      </c>
      <c r="K6" s="61" t="str">
        <f t="shared" si="1"/>
        <v>公共下水道</v>
      </c>
      <c r="L6" s="61" t="str">
        <f t="shared" si="1"/>
        <v>Bc2</v>
      </c>
      <c r="M6" s="61" t="str">
        <f t="shared" si="1"/>
        <v>非設置</v>
      </c>
      <c r="N6" s="69" t="str">
        <f t="shared" si="1"/>
        <v>-</v>
      </c>
      <c r="O6" s="69">
        <f t="shared" si="1"/>
        <v>82.69</v>
      </c>
      <c r="P6" s="69">
        <f t="shared" si="1"/>
        <v>90.27</v>
      </c>
      <c r="Q6" s="69">
        <f t="shared" si="1"/>
        <v>102.27</v>
      </c>
      <c r="R6" s="69">
        <f t="shared" si="1"/>
        <v>2200</v>
      </c>
      <c r="S6" s="69">
        <f t="shared" si="1"/>
        <v>61113</v>
      </c>
      <c r="T6" s="69">
        <f t="shared" si="1"/>
        <v>21.55</v>
      </c>
      <c r="U6" s="69">
        <f t="shared" si="1"/>
        <v>2835.87</v>
      </c>
      <c r="V6" s="69">
        <f t="shared" si="1"/>
        <v>55134</v>
      </c>
      <c r="W6" s="69">
        <f t="shared" si="1"/>
        <v>8.0299999999999994</v>
      </c>
      <c r="X6" s="69">
        <f t="shared" si="1"/>
        <v>6866</v>
      </c>
      <c r="Y6" s="77">
        <f t="shared" ref="Y6:AH6" si="2">IF(Y7="",NA(),Y7)</f>
        <v>101.93</v>
      </c>
      <c r="Z6" s="77">
        <f t="shared" si="2"/>
        <v>105.16</v>
      </c>
      <c r="AA6" s="77">
        <f t="shared" si="2"/>
        <v>100</v>
      </c>
      <c r="AB6" s="77">
        <f t="shared" si="2"/>
        <v>94.13</v>
      </c>
      <c r="AC6" s="77">
        <f t="shared" si="2"/>
        <v>104.65</v>
      </c>
      <c r="AD6" s="77">
        <f t="shared" si="2"/>
        <v>105.89</v>
      </c>
      <c r="AE6" s="77">
        <f t="shared" si="2"/>
        <v>104.59</v>
      </c>
      <c r="AF6" s="77">
        <f t="shared" si="2"/>
        <v>102.96</v>
      </c>
      <c r="AG6" s="77">
        <f t="shared" si="2"/>
        <v>102.1</v>
      </c>
      <c r="AH6" s="77">
        <f t="shared" si="2"/>
        <v>103.89</v>
      </c>
      <c r="AI6" s="69" t="str">
        <f>IF(AI7="","",IF(AI7="-","【-】","【"&amp;SUBSTITUTE(TEXT(AI7,"#,##0.00"),"-","△")&amp;"】"))</f>
        <v>【105.91】</v>
      </c>
      <c r="AJ6" s="69">
        <f t="shared" ref="AJ6:AS6" si="3">IF(AJ7="",NA(),AJ7)</f>
        <v>0</v>
      </c>
      <c r="AK6" s="69">
        <f t="shared" si="3"/>
        <v>0</v>
      </c>
      <c r="AL6" s="69">
        <f t="shared" si="3"/>
        <v>0</v>
      </c>
      <c r="AM6" s="69">
        <f t="shared" si="3"/>
        <v>0</v>
      </c>
      <c r="AN6" s="69">
        <f t="shared" si="3"/>
        <v>0</v>
      </c>
      <c r="AO6" s="77">
        <f t="shared" si="3"/>
        <v>0.83</v>
      </c>
      <c r="AP6" s="77">
        <f t="shared" si="3"/>
        <v>0.83</v>
      </c>
      <c r="AQ6" s="77">
        <f t="shared" si="3"/>
        <v>1.22</v>
      </c>
      <c r="AR6" s="77">
        <f t="shared" si="3"/>
        <v>11.99</v>
      </c>
      <c r="AS6" s="77">
        <f t="shared" si="3"/>
        <v>23.78</v>
      </c>
      <c r="AT6" s="69" t="str">
        <f>IF(AT7="","",IF(AT7="-","【-】","【"&amp;SUBSTITUTE(TEXT(AT7,"#,##0.00"),"-","△")&amp;"】"))</f>
        <v>【3.03】</v>
      </c>
      <c r="AU6" s="77">
        <f t="shared" ref="AU6:BD6" si="4">IF(AU7="",NA(),AU7)</f>
        <v>47.18</v>
      </c>
      <c r="AV6" s="77">
        <f t="shared" si="4"/>
        <v>66.52</v>
      </c>
      <c r="AW6" s="77">
        <f t="shared" si="4"/>
        <v>33.130000000000003</v>
      </c>
      <c r="AX6" s="77">
        <f t="shared" si="4"/>
        <v>38.729999999999997</v>
      </c>
      <c r="AY6" s="77">
        <f t="shared" si="4"/>
        <v>72.42</v>
      </c>
      <c r="AZ6" s="77">
        <f t="shared" si="4"/>
        <v>61.2</v>
      </c>
      <c r="BA6" s="77">
        <f t="shared" si="4"/>
        <v>57.6</v>
      </c>
      <c r="BB6" s="77">
        <f t="shared" si="4"/>
        <v>58.15</v>
      </c>
      <c r="BC6" s="77">
        <f t="shared" si="4"/>
        <v>77.69</v>
      </c>
      <c r="BD6" s="77">
        <f t="shared" si="4"/>
        <v>105.69</v>
      </c>
      <c r="BE6" s="69" t="str">
        <f>IF(BE7="","",IF(BE7="-","【-】","【"&amp;SUBSTITUTE(TEXT(BE7,"#,##0.00"),"-","△")&amp;"】"))</f>
        <v>【78.43】</v>
      </c>
      <c r="BF6" s="77">
        <f t="shared" ref="BF6:BO6" si="5">IF(BF7="",NA(),BF7)</f>
        <v>185.54</v>
      </c>
      <c r="BG6" s="77">
        <f t="shared" si="5"/>
        <v>214.28</v>
      </c>
      <c r="BH6" s="77">
        <f t="shared" si="5"/>
        <v>220.6</v>
      </c>
      <c r="BI6" s="77">
        <f t="shared" si="5"/>
        <v>248.63</v>
      </c>
      <c r="BJ6" s="77">
        <f t="shared" si="5"/>
        <v>231.13</v>
      </c>
      <c r="BK6" s="77">
        <f t="shared" si="5"/>
        <v>1033.5999999999999</v>
      </c>
      <c r="BL6" s="77">
        <f t="shared" si="5"/>
        <v>1008.36</v>
      </c>
      <c r="BM6" s="77">
        <f t="shared" si="5"/>
        <v>880.28</v>
      </c>
      <c r="BN6" s="77">
        <f t="shared" si="5"/>
        <v>909.2</v>
      </c>
      <c r="BO6" s="77">
        <f t="shared" si="5"/>
        <v>918.51</v>
      </c>
      <c r="BP6" s="69" t="str">
        <f>IF(BP7="","",IF(BP7="-","【-】","【"&amp;SUBSTITUTE(TEXT(BP7,"#,##0.00"),"-","△")&amp;"】"))</f>
        <v>【630.82】</v>
      </c>
      <c r="BQ6" s="77">
        <f t="shared" ref="BQ6:BZ6" si="6">IF(BQ7="",NA(),BQ7)</f>
        <v>92.32</v>
      </c>
      <c r="BR6" s="77">
        <f t="shared" si="6"/>
        <v>81.08</v>
      </c>
      <c r="BS6" s="77">
        <f t="shared" si="6"/>
        <v>81.39</v>
      </c>
      <c r="BT6" s="77">
        <f t="shared" si="6"/>
        <v>81.510000000000005</v>
      </c>
      <c r="BU6" s="77">
        <f t="shared" si="6"/>
        <v>81.81</v>
      </c>
      <c r="BV6" s="77">
        <f t="shared" si="6"/>
        <v>85.39</v>
      </c>
      <c r="BW6" s="77">
        <f t="shared" si="6"/>
        <v>85.67</v>
      </c>
      <c r="BX6" s="77">
        <f t="shared" si="6"/>
        <v>86.23</v>
      </c>
      <c r="BY6" s="77">
        <f t="shared" si="6"/>
        <v>84.23</v>
      </c>
      <c r="BZ6" s="77">
        <f t="shared" si="6"/>
        <v>82.72</v>
      </c>
      <c r="CA6" s="69" t="str">
        <f>IF(CA7="","",IF(CA7="-","【-】","【"&amp;SUBSTITUTE(TEXT(CA7,"#,##0.00"),"-","△")&amp;"】"))</f>
        <v>【97.81】</v>
      </c>
      <c r="CB6" s="77">
        <f t="shared" ref="CB6:CK6" si="7">IF(CB7="",NA(),CB7)</f>
        <v>150.07</v>
      </c>
      <c r="CC6" s="77">
        <f t="shared" si="7"/>
        <v>150.06</v>
      </c>
      <c r="CD6" s="77">
        <f t="shared" si="7"/>
        <v>150.24</v>
      </c>
      <c r="CE6" s="77">
        <f t="shared" si="7"/>
        <v>150.04</v>
      </c>
      <c r="CF6" s="77">
        <f t="shared" si="7"/>
        <v>150.24</v>
      </c>
      <c r="CG6" s="77">
        <f t="shared" si="7"/>
        <v>150.96</v>
      </c>
      <c r="CH6" s="77">
        <f t="shared" si="7"/>
        <v>146.12</v>
      </c>
      <c r="CI6" s="77">
        <f t="shared" si="7"/>
        <v>150.44</v>
      </c>
      <c r="CJ6" s="77">
        <f t="shared" si="7"/>
        <v>153.13999999999999</v>
      </c>
      <c r="CK6" s="77">
        <f t="shared" si="7"/>
        <v>157.16</v>
      </c>
      <c r="CL6" s="69" t="str">
        <f>IF(CL7="","",IF(CL7="-","【-】","【"&amp;SUBSTITUTE(TEXT(CL7,"#,##0.00"),"-","△")&amp;"】"))</f>
        <v>【138.75】</v>
      </c>
      <c r="CM6" s="77">
        <f t="shared" ref="CM6:CV6" si="8">IF(CM7="",NA(),CM7)</f>
        <v>55.89</v>
      </c>
      <c r="CN6" s="77">
        <f t="shared" si="8"/>
        <v>49.8</v>
      </c>
      <c r="CO6" s="77">
        <f t="shared" si="8"/>
        <v>49.18</v>
      </c>
      <c r="CP6" s="77">
        <f t="shared" si="8"/>
        <v>48.43</v>
      </c>
      <c r="CQ6" s="77">
        <f t="shared" si="8"/>
        <v>48.96</v>
      </c>
      <c r="CR6" s="77">
        <f t="shared" si="8"/>
        <v>66.180000000000007</v>
      </c>
      <c r="CS6" s="77">
        <f t="shared" si="8"/>
        <v>56.39</v>
      </c>
      <c r="CT6" s="77">
        <f t="shared" si="8"/>
        <v>55.67</v>
      </c>
      <c r="CU6" s="77">
        <f t="shared" si="8"/>
        <v>55.27</v>
      </c>
      <c r="CV6" s="77">
        <f t="shared" si="8"/>
        <v>48.96</v>
      </c>
      <c r="CW6" s="69" t="str">
        <f>IF(CW7="","",IF(CW7="-","【-】","【"&amp;SUBSTITUTE(TEXT(CW7,"#,##0.00"),"-","△")&amp;"】"))</f>
        <v>【58.94】</v>
      </c>
      <c r="CX6" s="77">
        <f t="shared" ref="CX6:DG6" si="9">IF(CX7="",NA(),CX7)</f>
        <v>92.01</v>
      </c>
      <c r="CY6" s="77">
        <f t="shared" si="9"/>
        <v>93.07</v>
      </c>
      <c r="CZ6" s="77">
        <f t="shared" si="9"/>
        <v>93.52</v>
      </c>
      <c r="DA6" s="77">
        <f t="shared" si="9"/>
        <v>93.47</v>
      </c>
      <c r="DB6" s="77">
        <f t="shared" si="9"/>
        <v>93.6</v>
      </c>
      <c r="DC6" s="77">
        <f t="shared" si="9"/>
        <v>91.87</v>
      </c>
      <c r="DD6" s="77">
        <f t="shared" si="9"/>
        <v>91.45</v>
      </c>
      <c r="DE6" s="77">
        <f t="shared" si="9"/>
        <v>91</v>
      </c>
      <c r="DF6" s="77">
        <f t="shared" si="9"/>
        <v>88.12</v>
      </c>
      <c r="DG6" s="77">
        <f t="shared" si="9"/>
        <v>87.38</v>
      </c>
      <c r="DH6" s="69" t="str">
        <f>IF(DH7="","",IF(DH7="-","【-】","【"&amp;SUBSTITUTE(TEXT(DH7,"#,##0.00"),"-","△")&amp;"】"))</f>
        <v>【95.91】</v>
      </c>
      <c r="DI6" s="77">
        <f t="shared" ref="DI6:DR6" si="10">IF(DI7="",NA(),DI7)</f>
        <v>6.29</v>
      </c>
      <c r="DJ6" s="77">
        <f t="shared" si="10"/>
        <v>8.8000000000000007</v>
      </c>
      <c r="DK6" s="77">
        <f t="shared" si="10"/>
        <v>11.98</v>
      </c>
      <c r="DL6" s="77">
        <f t="shared" si="10"/>
        <v>15.15</v>
      </c>
      <c r="DM6" s="77">
        <f t="shared" si="10"/>
        <v>18.309999999999999</v>
      </c>
      <c r="DN6" s="77">
        <f t="shared" si="10"/>
        <v>19.78</v>
      </c>
      <c r="DO6" s="77">
        <f t="shared" si="10"/>
        <v>14.8</v>
      </c>
      <c r="DP6" s="77">
        <f t="shared" si="10"/>
        <v>17.149999999999999</v>
      </c>
      <c r="DQ6" s="77">
        <f t="shared" si="10"/>
        <v>19.68</v>
      </c>
      <c r="DR6" s="77">
        <f t="shared" si="10"/>
        <v>18.239999999999998</v>
      </c>
      <c r="DS6" s="69" t="str">
        <f>IF(DS7="","",IF(DS7="-","【-】","【"&amp;SUBSTITUTE(TEXT(DS7,"#,##0.00"),"-","△")&amp;"】"))</f>
        <v>【41.09】</v>
      </c>
      <c r="DT6" s="69">
        <f t="shared" ref="DT6:EC6" si="11">IF(DT7="",NA(),DT7)</f>
        <v>0</v>
      </c>
      <c r="DU6" s="69">
        <f t="shared" si="11"/>
        <v>0</v>
      </c>
      <c r="DV6" s="69">
        <f t="shared" si="11"/>
        <v>0</v>
      </c>
      <c r="DW6" s="69">
        <f t="shared" si="11"/>
        <v>0</v>
      </c>
      <c r="DX6" s="69">
        <f t="shared" si="11"/>
        <v>0</v>
      </c>
      <c r="DY6" s="77">
        <f t="shared" si="11"/>
        <v>0.44</v>
      </c>
      <c r="DZ6" s="77">
        <f t="shared" si="11"/>
        <v>0.1</v>
      </c>
      <c r="EA6" s="77">
        <f t="shared" si="11"/>
        <v>0.14000000000000001</v>
      </c>
      <c r="EB6" s="77">
        <f t="shared" si="11"/>
        <v>0.16</v>
      </c>
      <c r="EC6" s="69">
        <f t="shared" si="11"/>
        <v>0</v>
      </c>
      <c r="ED6" s="69" t="str">
        <f>IF(ED7="","",IF(ED7="-","【-】","【"&amp;SUBSTITUTE(TEXT(ED7,"#,##0.00"),"-","△")&amp;"】"))</f>
        <v>【8.68】</v>
      </c>
      <c r="EE6" s="69">
        <f t="shared" ref="EE6:EN6" si="12">IF(EE7="",NA(),EE7)</f>
        <v>0</v>
      </c>
      <c r="EF6" s="69">
        <f t="shared" si="12"/>
        <v>0</v>
      </c>
      <c r="EG6" s="69">
        <f t="shared" si="12"/>
        <v>0</v>
      </c>
      <c r="EH6" s="69">
        <f t="shared" si="12"/>
        <v>0</v>
      </c>
      <c r="EI6" s="69">
        <f t="shared" si="12"/>
        <v>0</v>
      </c>
      <c r="EJ6" s="77">
        <f t="shared" si="12"/>
        <v>5.e-002</v>
      </c>
      <c r="EK6" s="77">
        <f t="shared" si="12"/>
        <v>9.e-002</v>
      </c>
      <c r="EL6" s="77">
        <f t="shared" si="12"/>
        <v>0.25</v>
      </c>
      <c r="EM6" s="77">
        <f t="shared" si="12"/>
        <v>5.e-002</v>
      </c>
      <c r="EN6" s="77">
        <f t="shared" si="12"/>
        <v>1.e-002</v>
      </c>
      <c r="EO6" s="69" t="str">
        <f>IF(EO7="","",IF(EO7="-","【-】","【"&amp;SUBSTITUTE(TEXT(EO7,"#,##0.00"),"-","△")&amp;"】"))</f>
        <v>【0.22】</v>
      </c>
    </row>
    <row r="7" spans="1:148" s="55" customFormat="1">
      <c r="A7" s="56"/>
      <c r="B7" s="62">
        <v>2023</v>
      </c>
      <c r="C7" s="62">
        <v>232386</v>
      </c>
      <c r="D7" s="62">
        <v>46</v>
      </c>
      <c r="E7" s="62">
        <v>17</v>
      </c>
      <c r="F7" s="62">
        <v>1</v>
      </c>
      <c r="G7" s="62">
        <v>0</v>
      </c>
      <c r="H7" s="62" t="s">
        <v>95</v>
      </c>
      <c r="I7" s="62" t="s">
        <v>96</v>
      </c>
      <c r="J7" s="62" t="s">
        <v>97</v>
      </c>
      <c r="K7" s="62" t="s">
        <v>98</v>
      </c>
      <c r="L7" s="62" t="s">
        <v>99</v>
      </c>
      <c r="M7" s="62" t="s">
        <v>100</v>
      </c>
      <c r="N7" s="70" t="s">
        <v>101</v>
      </c>
      <c r="O7" s="70">
        <v>82.69</v>
      </c>
      <c r="P7" s="70">
        <v>90.27</v>
      </c>
      <c r="Q7" s="70">
        <v>102.27</v>
      </c>
      <c r="R7" s="70">
        <v>2200</v>
      </c>
      <c r="S7" s="70">
        <v>61113</v>
      </c>
      <c r="T7" s="70">
        <v>21.55</v>
      </c>
      <c r="U7" s="70">
        <v>2835.87</v>
      </c>
      <c r="V7" s="70">
        <v>55134</v>
      </c>
      <c r="W7" s="70">
        <v>8.0299999999999994</v>
      </c>
      <c r="X7" s="70">
        <v>6866</v>
      </c>
      <c r="Y7" s="70">
        <v>101.93</v>
      </c>
      <c r="Z7" s="70">
        <v>105.16</v>
      </c>
      <c r="AA7" s="70">
        <v>100</v>
      </c>
      <c r="AB7" s="70">
        <v>94.13</v>
      </c>
      <c r="AC7" s="70">
        <v>104.65</v>
      </c>
      <c r="AD7" s="70">
        <v>105.89</v>
      </c>
      <c r="AE7" s="70">
        <v>104.59</v>
      </c>
      <c r="AF7" s="70">
        <v>102.96</v>
      </c>
      <c r="AG7" s="70">
        <v>102.1</v>
      </c>
      <c r="AH7" s="70">
        <v>103.89</v>
      </c>
      <c r="AI7" s="70">
        <v>105.91</v>
      </c>
      <c r="AJ7" s="70">
        <v>0</v>
      </c>
      <c r="AK7" s="70">
        <v>0</v>
      </c>
      <c r="AL7" s="70">
        <v>0</v>
      </c>
      <c r="AM7" s="70">
        <v>0</v>
      </c>
      <c r="AN7" s="70">
        <v>0</v>
      </c>
      <c r="AO7" s="70">
        <v>0.83</v>
      </c>
      <c r="AP7" s="70">
        <v>0.83</v>
      </c>
      <c r="AQ7" s="70">
        <v>1.22</v>
      </c>
      <c r="AR7" s="70">
        <v>11.99</v>
      </c>
      <c r="AS7" s="70">
        <v>23.78</v>
      </c>
      <c r="AT7" s="70">
        <v>3.03</v>
      </c>
      <c r="AU7" s="70">
        <v>47.18</v>
      </c>
      <c r="AV7" s="70">
        <v>66.52</v>
      </c>
      <c r="AW7" s="70">
        <v>33.130000000000003</v>
      </c>
      <c r="AX7" s="70">
        <v>38.729999999999997</v>
      </c>
      <c r="AY7" s="70">
        <v>72.42</v>
      </c>
      <c r="AZ7" s="70">
        <v>61.2</v>
      </c>
      <c r="BA7" s="70">
        <v>57.6</v>
      </c>
      <c r="BB7" s="70">
        <v>58.15</v>
      </c>
      <c r="BC7" s="70">
        <v>77.69</v>
      </c>
      <c r="BD7" s="70">
        <v>105.69</v>
      </c>
      <c r="BE7" s="70">
        <v>78.430000000000007</v>
      </c>
      <c r="BF7" s="70">
        <v>185.54</v>
      </c>
      <c r="BG7" s="70">
        <v>214.28</v>
      </c>
      <c r="BH7" s="70">
        <v>220.6</v>
      </c>
      <c r="BI7" s="70">
        <v>248.63</v>
      </c>
      <c r="BJ7" s="70">
        <v>231.13</v>
      </c>
      <c r="BK7" s="70">
        <v>1033.5999999999999</v>
      </c>
      <c r="BL7" s="70">
        <v>1008.36</v>
      </c>
      <c r="BM7" s="70">
        <v>880.28</v>
      </c>
      <c r="BN7" s="70">
        <v>909.2</v>
      </c>
      <c r="BO7" s="70">
        <v>918.51</v>
      </c>
      <c r="BP7" s="70">
        <v>630.82000000000005</v>
      </c>
      <c r="BQ7" s="70">
        <v>92.32</v>
      </c>
      <c r="BR7" s="70">
        <v>81.08</v>
      </c>
      <c r="BS7" s="70">
        <v>81.39</v>
      </c>
      <c r="BT7" s="70">
        <v>81.510000000000005</v>
      </c>
      <c r="BU7" s="70">
        <v>81.81</v>
      </c>
      <c r="BV7" s="70">
        <v>85.39</v>
      </c>
      <c r="BW7" s="70">
        <v>85.67</v>
      </c>
      <c r="BX7" s="70">
        <v>86.23</v>
      </c>
      <c r="BY7" s="70">
        <v>84.23</v>
      </c>
      <c r="BZ7" s="70">
        <v>82.72</v>
      </c>
      <c r="CA7" s="70">
        <v>97.81</v>
      </c>
      <c r="CB7" s="70">
        <v>150.07</v>
      </c>
      <c r="CC7" s="70">
        <v>150.06</v>
      </c>
      <c r="CD7" s="70">
        <v>150.24</v>
      </c>
      <c r="CE7" s="70">
        <v>150.04</v>
      </c>
      <c r="CF7" s="70">
        <v>150.24</v>
      </c>
      <c r="CG7" s="70">
        <v>150.96</v>
      </c>
      <c r="CH7" s="70">
        <v>146.12</v>
      </c>
      <c r="CI7" s="70">
        <v>150.44</v>
      </c>
      <c r="CJ7" s="70">
        <v>153.13999999999999</v>
      </c>
      <c r="CK7" s="70">
        <v>157.16</v>
      </c>
      <c r="CL7" s="70">
        <v>138.75</v>
      </c>
      <c r="CM7" s="70">
        <v>55.89</v>
      </c>
      <c r="CN7" s="70">
        <v>49.8</v>
      </c>
      <c r="CO7" s="70">
        <v>49.18</v>
      </c>
      <c r="CP7" s="70">
        <v>48.43</v>
      </c>
      <c r="CQ7" s="70">
        <v>48.96</v>
      </c>
      <c r="CR7" s="70">
        <v>66.180000000000007</v>
      </c>
      <c r="CS7" s="70">
        <v>56.39</v>
      </c>
      <c r="CT7" s="70">
        <v>55.67</v>
      </c>
      <c r="CU7" s="70">
        <v>55.27</v>
      </c>
      <c r="CV7" s="70">
        <v>48.96</v>
      </c>
      <c r="CW7" s="70">
        <v>58.94</v>
      </c>
      <c r="CX7" s="70">
        <v>92.01</v>
      </c>
      <c r="CY7" s="70">
        <v>93.07</v>
      </c>
      <c r="CZ7" s="70">
        <v>93.52</v>
      </c>
      <c r="DA7" s="70">
        <v>93.47</v>
      </c>
      <c r="DB7" s="70">
        <v>93.6</v>
      </c>
      <c r="DC7" s="70">
        <v>91.87</v>
      </c>
      <c r="DD7" s="70">
        <v>91.45</v>
      </c>
      <c r="DE7" s="70">
        <v>91</v>
      </c>
      <c r="DF7" s="70">
        <v>88.12</v>
      </c>
      <c r="DG7" s="70">
        <v>87.38</v>
      </c>
      <c r="DH7" s="70">
        <v>95.91</v>
      </c>
      <c r="DI7" s="70">
        <v>6.29</v>
      </c>
      <c r="DJ7" s="70">
        <v>8.8000000000000007</v>
      </c>
      <c r="DK7" s="70">
        <v>11.98</v>
      </c>
      <c r="DL7" s="70">
        <v>15.15</v>
      </c>
      <c r="DM7" s="70">
        <v>18.309999999999999</v>
      </c>
      <c r="DN7" s="70">
        <v>19.78</v>
      </c>
      <c r="DO7" s="70">
        <v>14.8</v>
      </c>
      <c r="DP7" s="70">
        <v>17.149999999999999</v>
      </c>
      <c r="DQ7" s="70">
        <v>19.68</v>
      </c>
      <c r="DR7" s="70">
        <v>18.239999999999998</v>
      </c>
      <c r="DS7" s="70">
        <v>41.09</v>
      </c>
      <c r="DT7" s="70">
        <v>0</v>
      </c>
      <c r="DU7" s="70">
        <v>0</v>
      </c>
      <c r="DV7" s="70">
        <v>0</v>
      </c>
      <c r="DW7" s="70">
        <v>0</v>
      </c>
      <c r="DX7" s="70">
        <v>0</v>
      </c>
      <c r="DY7" s="70">
        <v>0.44</v>
      </c>
      <c r="DZ7" s="70">
        <v>0.1</v>
      </c>
      <c r="EA7" s="70">
        <v>0.14000000000000001</v>
      </c>
      <c r="EB7" s="70">
        <v>0.16</v>
      </c>
      <c r="EC7" s="70">
        <v>0</v>
      </c>
      <c r="ED7" s="70">
        <v>8.68</v>
      </c>
      <c r="EE7" s="70">
        <v>0</v>
      </c>
      <c r="EF7" s="70">
        <v>0</v>
      </c>
      <c r="EG7" s="70">
        <v>0</v>
      </c>
      <c r="EH7" s="70">
        <v>0</v>
      </c>
      <c r="EI7" s="70">
        <v>0</v>
      </c>
      <c r="EJ7" s="70">
        <v>5.e-002</v>
      </c>
      <c r="EK7" s="70">
        <v>9.e-002</v>
      </c>
      <c r="EL7" s="70">
        <v>0.25</v>
      </c>
      <c r="EM7" s="70">
        <v>5.e-002</v>
      </c>
      <c r="EN7" s="70">
        <v>1.e-002</v>
      </c>
      <c r="EO7" s="70">
        <v>0.22</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野口 千恵</cp:lastModifiedBy>
  <cp:lastPrinted>2025-02-04T06:16:27Z</cp:lastPrinted>
  <dcterms:created xsi:type="dcterms:W3CDTF">2025-01-24T07:03:18Z</dcterms:created>
  <dcterms:modified xsi:type="dcterms:W3CDTF">2025-03-04T00:56:40Z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2025-03-04T00:56:40Z</vt:filetime>
  </property>
</Properties>
</file>