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qaqWeigdeFP/08XTo5U/hGXEn5W/76broY9O1l6SCq7QtMUjGHhxxpqqIG5nRO8tRNZ6UfDwUDIQBZYUg3AGuA==" workbookSaltValue="yWXuuvC47WjKzwVP8onVEQ=="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<sst xmlns="http://schemas.openxmlformats.org/spreadsheetml/2006/main" xmlns:r="http://schemas.openxmlformats.org/officeDocument/2006/relationships" count="114" uniqueCount="114">
  <si>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</si>
  <si>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</si>
  <si>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</si>
  <si>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</si>
  <si>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</si>
  <si>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</si>
  <si>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</si>
  <si>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</si>
  <si>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</si>
  <si>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</si>
  <si>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</si>
  <si>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</si>
  <si>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</si>
  <si>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</si>
  <si>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</si>
  <si>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</si>
  <si>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</si>
  <si>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</si>
  <si>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</si>
  <si>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</si>
  <si>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</si>
  <si>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</si>
  <si>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</si>
  <si>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</si>
  <si>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</si>
  <si>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</si>
  <si>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</si>
  <si>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</si>
  <si>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</si>
  <si>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</si>
  <si>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</si>
  <si>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</si>
  <si>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</si>
  <si>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</si>
  <si>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</si>
  <si>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</si>
  <si>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</si>
  <si>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</si>
  <si>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</si>
  <si>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</si>
  <si>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</si>
  <si>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</si>
  <si>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</si>
  <si>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</si>
  <si>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</si>
  <si>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</si>
  <si>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</si>
  <si>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</si>
  <si>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</si>
  <si>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</si>
  <si>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</si>
  <si>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</si>
  <si>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</si>
  <si>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</si>
  <si>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</si>
  <si>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</si>
  <si>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</si>
  <si>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</si>
  <si>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</si>
  <si>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</si>
  <si>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</si>
  <si>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</si>
  <si>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</si>
  <si>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</si>
  <si>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</si>
  <si>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</si>
  <si>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</si>
  <si>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</si>
  <si>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</si>
  <si>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</si>
  <si>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</si>
  <si>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</si>
  <si>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</si>
  <si>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</si>
  <si>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</si>
  <si>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</si>
  <si>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</si>
  <si>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</si>
  <si>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</si>
  <si>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</si>
  <si>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</si>
  <si>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</si>
  <si>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</si>
  <si>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</si>
  <si>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</si>
  <si>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</si>
  <si>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</si>
  <si>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</si>
  <si>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</si>
  <si>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</si>
  <si>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</si>
  <si>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</si>
  <si>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</si>
  <si>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</si>
  <si>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</si>
  <si>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愛知県　長久手市</t>
  </si>
  <si>
    <t>法適用</t>
  </si>
  <si>
    <t>下水道事業</t>
  </si>
  <si>
    <t>農業集落排水</t>
  </si>
  <si>
    <t>F1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</si>
  <si>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</si>
  <si>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</si>
  <si>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</si>
  <si>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</si>
  <si>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</si>
  <si>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</si>
  <si>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</si>
  <si>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</si>
  <si>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</si>
  <si>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</si>
  <si>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</si>
  <si>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経営の健全性・効率性については、令和６年度は赤字となり、経費回収率が100％を下回っているため、引き続き収益の増加と費用の抑制に努める必要があります。なお、令和７年度に使用料改定を行ったため、使用料収入は増加する見込みですが、今後も必要に応じて使用料改定を検討します。
老朽化の状況については、管渠老朽化率と管渠改善率の当該値はありませんが、最適整備構想に基づき、計画的に更新を進めていく必要があります。
また、令和６年度に経営戦略の改定を行いました。使用料改定による収益の増加だけでなく、企業債に過度に依存しない経営など、流動負債を増やさない経営を行い、経営の健全化を図ります。</t>
    <rPh sb="90" eb="91">
      <t>オコナ</t>
    </rPh>
    <rPh sb="171" eb="177">
      <t>サイテキセイビコウソウ</t>
    </rPh>
    <rPh sb="178" eb="179">
      <t>モト</t>
    </rPh>
    <rPh sb="182" eb="184">
      <t>ケイカク</t>
    </rPh>
    <phoneticPr fontId="1"/>
  </si>
  <si>
    <t>①経常収支比率は100%を下回り、⑤経費回収率については100％を大きく下回っており、一般会計負担金に依存している状況であるため、経営改善を図っていく必要があります。なお、令和７年度に使用料改定を行ったため、使用料改定が反映される令和７年度以降の決算について、注視していく必要があります。
③流動比率は、使用料収入が増加したことと、企業債償還金の残高が減ったことにより100％を大幅に上回わりました。
④企業債残高対事業規模比率は、減少傾向にあり、類似団体平均値よりも低い水準です。今後も企業債に過度に依存しないように事業を実施する必要があります。
⑥汚水処理原価は、令和４年度までは約150円で推移してきましたが、令和５年度から大幅に上昇しました。これは、最適整備構想に基づく管路等の基礎調査（以下「カメラ調査」という。）を実施したことにより、汚水処理費が大幅な増額となったためです。
⑦施設利用率は類似団体平均値を上回っており、適切な規模の施設となっています。今後も当面は、汚水処理人口が伸びていくと予想しているため、施設利用率は下がらない見込みです。
⑧水洗化率は、100％を目標とし、率の向上に努めていく必要があります。</t>
    <rPh sb="13" eb="15">
      <t>シタマワ</t>
    </rPh>
    <rPh sb="33" eb="34">
      <t>オオ</t>
    </rPh>
    <rPh sb="98" eb="99">
      <t>オコナ</t>
    </rPh>
    <rPh sb="216" eb="220">
      <t>ゲンショウケイコウ</t>
    </rPh>
    <rPh sb="284" eb="286">
      <t>レイワ</t>
    </rPh>
    <rPh sb="287" eb="289">
      <t>ネンド</t>
    </rPh>
    <rPh sb="308" eb="310">
      <t>レイワ</t>
    </rPh>
    <rPh sb="311" eb="313">
      <t>ネンド</t>
    </rPh>
    <rPh sb="315" eb="317">
      <t>オオハバ</t>
    </rPh>
    <rPh sb="318" eb="320">
      <t>ジョウショウ</t>
    </rPh>
    <rPh sb="336" eb="337">
      <t>モト</t>
    </rPh>
    <rPh sb="348" eb="350">
      <t>イカ</t>
    </rPh>
    <rPh sb="354" eb="356">
      <t>チョウサ</t>
    </rPh>
    <rPh sb="395" eb="400">
      <t>シセツリヨウリツ</t>
    </rPh>
    <rPh sb="401" eb="408">
      <t>ルイジダンタイヘイキンチ</t>
    </rPh>
    <rPh sb="409" eb="411">
      <t>ウワマワ</t>
    </rPh>
    <rPh sb="416" eb="418">
      <t>テキセツ</t>
    </rPh>
    <rPh sb="419" eb="421">
      <t>キボ</t>
    </rPh>
    <rPh sb="422" eb="424">
      <t>シセツ</t>
    </rPh>
    <rPh sb="432" eb="434">
      <t>コンゴ</t>
    </rPh>
    <rPh sb="435" eb="437">
      <t>トウメン</t>
    </rPh>
    <rPh sb="439" eb="445">
      <t>オスイショリジンコウ</t>
    </rPh>
    <rPh sb="446" eb="447">
      <t>ノ</t>
    </rPh>
    <rPh sb="452" eb="454">
      <t>ヨソウ</t>
    </rPh>
    <rPh sb="461" eb="463">
      <t>シセツ</t>
    </rPh>
    <rPh sb="463" eb="466">
      <t>リヨウリツ</t>
    </rPh>
    <rPh sb="467" eb="468">
      <t>サ</t>
    </rPh>
    <rPh sb="472" eb="474">
      <t>ミコ</t>
    </rPh>
    <phoneticPr fontId="1"/>
  </si>
  <si>
    <t>①有形固定資産減価償却率は、類似団体平均値より低い水準です。これは、平成３０年度に地方公営企業法の一部適用を開始し、減価償却費は同年度から算定するためですが、法定耐用年数に近い資産の増加に伴い徐々に償却率も増加しています。今後も増加していく見込みです。
②管渠老朽化率は、法定耐用年数を経過した管渠がないため0％になっていますが、管渠のカメラ調査の結果、老朽化が進んでいる管渠も見受けられたため、今後、最適整備構想に基づき、計画的に更新していく必要があります。
③管渠改善率は、令和６年度に更新した管渠がないため0％になっています。</t>
    <rPh sb="91" eb="93">
      <t>ゾウカ</t>
    </rPh>
    <rPh sb="94" eb="95">
      <t>トモナ</t>
    </rPh>
    <rPh sb="96" eb="98">
      <t>ジョジョ</t>
    </rPh>
    <rPh sb="99" eb="102">
      <t>ショウキャクリツ</t>
    </rPh>
    <rPh sb="103" eb="105">
      <t>ゾウカ</t>
    </rPh>
    <rPh sb="111" eb="113">
      <t>コンゴ</t>
    </rPh>
    <rPh sb="165" eb="167">
      <t>カンキョ</t>
    </rPh>
    <rPh sb="174" eb="176">
      <t>ケッカ</t>
    </rPh>
    <rPh sb="177" eb="180">
      <t>ロウキュウカ</t>
    </rPh>
    <rPh sb="181" eb="182">
      <t>スス</t>
    </rPh>
    <rPh sb="186" eb="188">
      <t>カンキョ</t>
    </rPh>
    <rPh sb="189" eb="191">
      <t>ミウ</t>
    </rPh>
    <rPh sb="198" eb="200">
      <t>コンゴ</t>
    </rPh>
    <rPh sb="201" eb="207">
      <t>サイテキセイビコウソウ</t>
    </rPh>
    <rPh sb="208" eb="209">
      <t>モト</t>
    </rPh>
    <rPh sb="212" eb="215">
      <t>ケイカクテキ</t>
    </rPh>
    <rPh sb="216" eb="218">
      <t>コウシン</t>
    </rPh>
    <rPh sb="222" eb="224">
      <t>ヒツヨウ</t>
    </rPh>
    <rPh sb="239" eb="241">
      <t>レイワ</t>
    </rPh>
    <rPh sb="242" eb="244">
      <t>ネンド</t>
    </rPh>
    <rPh sb="249" eb="251">
      <t>カンキョ</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</si>
</sst>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Fill="1" applyBorder="1" applyAlignment="1" applyProtection="1">
      <alignment horizontal="left" vertical="top" wrapText="1"/>
      <protection locked="0"/>
    </xf>
    <xf numFmtId="0" fontId="3" fillId="0" borderId="5" xfId="0" applyFont="1" applyFill="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Fill="1" applyBorder="1" applyAlignment="1" applyProtection="1">
      <alignment horizontal="left" vertical="top" wrapText="1"/>
      <protection locked="0"/>
    </xf>
    <xf numFmtId="0" fontId="3" fillId="0" borderId="0" xfId="0" applyFont="1" applyFill="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Fill="1" applyBorder="1" applyAlignment="1" applyProtection="1">
      <alignment horizontal="left" vertical="top" wrapText="1"/>
      <protection locked="0"/>
    </xf>
    <xf numFmtId="0" fontId="3" fillId="0" borderId="9" xfId="0" applyFont="1" applyFill="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2.e-002</c:v>
                </c:pt>
                <c:pt idx="1">
                  <c:v>1.e-002</c:v>
                </c:pt>
                <c:pt idx="2">
                  <c:v>1.e-002</c:v>
                </c:pt>
                <c:pt idx="3">
                  <c:v>2.e-002</c:v>
                </c:pt>
                <c:pt idx="4">
                  <c:v>2.e-002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majorUnit val="1.e-002"/>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69.260000000000005</c:v>
                </c:pt>
                <c:pt idx="1">
                  <c:v>72.28</c:v>
                </c:pt>
                <c:pt idx="2">
                  <c:v>70.14</c:v>
                </c:pt>
                <c:pt idx="3">
                  <c:v>71.53</c:v>
                </c:pt>
                <c:pt idx="4">
                  <c:v>72.34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55.26</c:v>
                </c:pt>
                <c:pt idx="1">
                  <c:v>54.54</c:v>
                </c:pt>
                <c:pt idx="2">
                  <c:v>52.9</c:v>
                </c:pt>
                <c:pt idx="3">
                  <c:v>52.63</c:v>
                </c:pt>
                <c:pt idx="4">
                  <c:v>52.34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90.62</c:v>
                </c:pt>
                <c:pt idx="1">
                  <c:v>91.59</c:v>
                </c:pt>
                <c:pt idx="2">
                  <c:v>91.65</c:v>
                </c:pt>
                <c:pt idx="3">
                  <c:v>91.78</c:v>
                </c:pt>
                <c:pt idx="4">
                  <c:v>91.84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90.52</c:v>
                </c:pt>
                <c:pt idx="1">
                  <c:v>90.3</c:v>
                </c:pt>
                <c:pt idx="2">
                  <c:v>90.3</c:v>
                </c:pt>
                <c:pt idx="3">
                  <c:v>90.32</c:v>
                </c:pt>
                <c:pt idx="4">
                  <c:v>90.05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105.25</c:v>
                </c:pt>
                <c:pt idx="1">
                  <c:v>99.47</c:v>
                </c:pt>
                <c:pt idx="2">
                  <c:v>97</c:v>
                </c:pt>
                <c:pt idx="3">
                  <c:v>102.33</c:v>
                </c:pt>
                <c:pt idx="4">
                  <c:v>98.87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103.09</c:v>
                </c:pt>
                <c:pt idx="1">
                  <c:v>102.11</c:v>
                </c:pt>
                <c:pt idx="2">
                  <c:v>101.91</c:v>
                </c:pt>
                <c:pt idx="3">
                  <c:v>103.07</c:v>
                </c:pt>
                <c:pt idx="4">
                  <c:v>103.04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10.66</c:v>
                </c:pt>
                <c:pt idx="1">
                  <c:v>14.32</c:v>
                </c:pt>
                <c:pt idx="2">
                  <c:v>17.98</c:v>
                </c:pt>
                <c:pt idx="3">
                  <c:v>21.31</c:v>
                </c:pt>
                <c:pt idx="4">
                  <c:v>24.52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24.8</c:v>
                </c:pt>
                <c:pt idx="1">
                  <c:v>28.12</c:v>
                </c:pt>
                <c:pt idx="2">
                  <c:v>28.79</c:v>
                </c:pt>
                <c:pt idx="3">
                  <c:v>30.5</c:v>
                </c:pt>
                <c:pt idx="4">
                  <c:v>30.49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formatCode="#,##0.00;&quot;△&quot;#,##0.00;&quot;-&quot;">
                  <c:v>5.e-002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
                  <c:v>0</c:v>
                </c:pt>
                <c:pt idx="1">
                  <c:v>1.5699999999999998</c:v>
                </c:pt>
                <c:pt idx="2">
                  <c:v>10.48</c:v>
                </c:pt>
                <c:pt idx="3">
                  <c:v>2.36</c:v>
                </c:pt>
                <c:pt idx="4">
                  <c:v>5.71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101.24</c:v>
                </c:pt>
                <c:pt idx="1">
                  <c:v>124.9</c:v>
                </c:pt>
                <c:pt idx="2">
                  <c:v>124.8</c:v>
                </c:pt>
                <c:pt idx="3">
                  <c:v>120.64</c:v>
                </c:pt>
                <c:pt idx="4">
                  <c:v>100.31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73.42</c:v>
                </c:pt>
                <c:pt idx="1">
                  <c:v>90.7</c:v>
                </c:pt>
                <c:pt idx="2">
                  <c:v>181.24</c:v>
                </c:pt>
                <c:pt idx="3">
                  <c:v>218.67</c:v>
                </c:pt>
                <c:pt idx="4">
                  <c:v>279.27999999999997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37.24</c:v>
                </c:pt>
                <c:pt idx="1">
                  <c:v>33.58</c:v>
                </c:pt>
                <c:pt idx="2">
                  <c:v>35.42</c:v>
                </c:pt>
                <c:pt idx="3">
                  <c:v>39.82</c:v>
                </c:pt>
                <c:pt idx="4">
                  <c:v>41.03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48.34</c:v>
                </c:pt>
                <c:pt idx="1">
                  <c:v>34.229999999999997</c:v>
                </c:pt>
                <c:pt idx="2">
                  <c:v>21.78</c:v>
                </c:pt>
                <c:pt idx="3">
                  <c:v>7.32</c:v>
                </c:pt>
                <c:pt idx="4">
                  <c:v>11.92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783.8</c:v>
                </c:pt>
                <c:pt idx="1">
                  <c:v>778.81</c:v>
                </c:pt>
                <c:pt idx="2">
                  <c:v>718.49</c:v>
                </c:pt>
                <c:pt idx="3">
                  <c:v>743.31</c:v>
                </c:pt>
                <c:pt idx="4">
                  <c:v>796.8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80.94</c:v>
                </c:pt>
                <c:pt idx="1">
                  <c:v>82.34</c:v>
                </c:pt>
                <c:pt idx="2">
                  <c:v>83.77</c:v>
                </c:pt>
                <c:pt idx="3">
                  <c:v>58.47</c:v>
                </c:pt>
                <c:pt idx="4">
                  <c:v>66.02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68.11</c:v>
                </c:pt>
                <c:pt idx="1">
                  <c:v>67.23</c:v>
                </c:pt>
                <c:pt idx="2">
                  <c:v>61.82</c:v>
                </c:pt>
                <c:pt idx="3">
                  <c:v>61.15</c:v>
                </c:pt>
                <c:pt idx="4">
                  <c:v>58.41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218.81</c:v>
                </c:pt>
                <c:pt idx="4">
                  <c:v>194.81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222.41</c:v>
                </c:pt>
                <c:pt idx="1">
                  <c:v>228.21</c:v>
                </c:pt>
                <c:pt idx="2">
                  <c:v>246.9</c:v>
                </c:pt>
                <c:pt idx="3">
                  <c:v>250.43</c:v>
                </c:pt>
                <c:pt idx="4">
                  <c:v>267.33999999999997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【102.74】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【47.19】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【798.10】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【87.80】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【49.92】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【286.33】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【54.51】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【28.46】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【0.02】</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N40" workbookViewId="0">
      <selection activeCell="BL64" sqref="BL64:BZ65"/>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愛知県　長久手市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6" t="s">
        <v>18</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F1</v>
      </c>
      <c r="X8" s="6"/>
      <c r="Y8" s="6"/>
      <c r="Z8" s="6"/>
      <c r="AA8" s="6"/>
      <c r="AB8" s="6"/>
      <c r="AC8" s="6"/>
      <c r="AD8" s="20" t="str">
        <f>データ!$M$6</f>
        <v>非設置</v>
      </c>
      <c r="AE8" s="20"/>
      <c r="AF8" s="20"/>
      <c r="AG8" s="20"/>
      <c r="AH8" s="20"/>
      <c r="AI8" s="20"/>
      <c r="AJ8" s="20"/>
      <c r="AK8" s="3"/>
      <c r="AL8" s="21">
        <f>データ!S6</f>
        <v>61512</v>
      </c>
      <c r="AM8" s="21"/>
      <c r="AN8" s="21"/>
      <c r="AO8" s="21"/>
      <c r="AP8" s="21"/>
      <c r="AQ8" s="21"/>
      <c r="AR8" s="21"/>
      <c r="AS8" s="21"/>
      <c r="AT8" s="7">
        <f>データ!T6</f>
        <v>21.55</v>
      </c>
      <c r="AU8" s="7"/>
      <c r="AV8" s="7"/>
      <c r="AW8" s="7"/>
      <c r="AX8" s="7"/>
      <c r="AY8" s="7"/>
      <c r="AZ8" s="7"/>
      <c r="BA8" s="7"/>
      <c r="BB8" s="7">
        <f>データ!U6</f>
        <v>2854.39</v>
      </c>
      <c r="BC8" s="7"/>
      <c r="BD8" s="7"/>
      <c r="BE8" s="7"/>
      <c r="BF8" s="7"/>
      <c r="BG8" s="7"/>
      <c r="BH8" s="7"/>
      <c r="BI8" s="7"/>
      <c r="BJ8" s="3"/>
      <c r="BK8" s="3"/>
      <c r="BL8" s="27" t="s">
        <v>12</v>
      </c>
      <c r="BM8" s="37"/>
      <c r="BN8" s="44" t="s">
        <v>20</v>
      </c>
      <c r="BO8" s="44"/>
      <c r="BP8" s="44"/>
      <c r="BQ8" s="44"/>
      <c r="BR8" s="44"/>
      <c r="BS8" s="44"/>
      <c r="BT8" s="44"/>
      <c r="BU8" s="44"/>
      <c r="BV8" s="44"/>
      <c r="BW8" s="44"/>
      <c r="BX8" s="44"/>
      <c r="BY8" s="48"/>
    </row>
    <row r="9" spans="1:78" ht="18.75" customHeight="1">
      <c r="A9" s="2"/>
      <c r="B9" s="5" t="s">
        <v>22</v>
      </c>
      <c r="C9" s="5"/>
      <c r="D9" s="5"/>
      <c r="E9" s="5"/>
      <c r="F9" s="5"/>
      <c r="G9" s="5"/>
      <c r="H9" s="5"/>
      <c r="I9" s="5" t="s">
        <v>23</v>
      </c>
      <c r="J9" s="5"/>
      <c r="K9" s="5"/>
      <c r="L9" s="5"/>
      <c r="M9" s="5"/>
      <c r="N9" s="5"/>
      <c r="O9" s="5"/>
      <c r="P9" s="5" t="s">
        <v>25</v>
      </c>
      <c r="Q9" s="5"/>
      <c r="R9" s="5"/>
      <c r="S9" s="5"/>
      <c r="T9" s="5"/>
      <c r="U9" s="5"/>
      <c r="V9" s="5"/>
      <c r="W9" s="5" t="s">
        <v>26</v>
      </c>
      <c r="X9" s="5"/>
      <c r="Y9" s="5"/>
      <c r="Z9" s="5"/>
      <c r="AA9" s="5"/>
      <c r="AB9" s="5"/>
      <c r="AC9" s="5"/>
      <c r="AD9" s="5" t="s">
        <v>21</v>
      </c>
      <c r="AE9" s="5"/>
      <c r="AF9" s="5"/>
      <c r="AG9" s="5"/>
      <c r="AH9" s="5"/>
      <c r="AI9" s="5"/>
      <c r="AJ9" s="5"/>
      <c r="AK9" s="3"/>
      <c r="AL9" s="5" t="s">
        <v>29</v>
      </c>
      <c r="AM9" s="5"/>
      <c r="AN9" s="5"/>
      <c r="AO9" s="5"/>
      <c r="AP9" s="5"/>
      <c r="AQ9" s="5"/>
      <c r="AR9" s="5"/>
      <c r="AS9" s="5"/>
      <c r="AT9" s="5" t="s">
        <v>30</v>
      </c>
      <c r="AU9" s="5"/>
      <c r="AV9" s="5"/>
      <c r="AW9" s="5"/>
      <c r="AX9" s="5"/>
      <c r="AY9" s="5"/>
      <c r="AZ9" s="5"/>
      <c r="BA9" s="5"/>
      <c r="BB9" s="5" t="s">
        <v>33</v>
      </c>
      <c r="BC9" s="5"/>
      <c r="BD9" s="5"/>
      <c r="BE9" s="5"/>
      <c r="BF9" s="5"/>
      <c r="BG9" s="5"/>
      <c r="BH9" s="5"/>
      <c r="BI9" s="5"/>
      <c r="BJ9" s="3"/>
      <c r="BK9" s="3"/>
      <c r="BL9" s="28" t="s">
        <v>34</v>
      </c>
      <c r="BM9" s="38"/>
      <c r="BN9" s="45" t="s">
        <v>36</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96.47</v>
      </c>
      <c r="J10" s="7"/>
      <c r="K10" s="7"/>
      <c r="L10" s="7"/>
      <c r="M10" s="7"/>
      <c r="N10" s="7"/>
      <c r="O10" s="7"/>
      <c r="P10" s="7">
        <f>データ!P6</f>
        <v>5.89</v>
      </c>
      <c r="Q10" s="7"/>
      <c r="R10" s="7"/>
      <c r="S10" s="7"/>
      <c r="T10" s="7"/>
      <c r="U10" s="7"/>
      <c r="V10" s="7"/>
      <c r="W10" s="7">
        <f>データ!Q6</f>
        <v>83.94</v>
      </c>
      <c r="X10" s="7"/>
      <c r="Y10" s="7"/>
      <c r="Z10" s="7"/>
      <c r="AA10" s="7"/>
      <c r="AB10" s="7"/>
      <c r="AC10" s="7"/>
      <c r="AD10" s="21">
        <f>データ!R6</f>
        <v>2200</v>
      </c>
      <c r="AE10" s="21"/>
      <c r="AF10" s="21"/>
      <c r="AG10" s="21"/>
      <c r="AH10" s="21"/>
      <c r="AI10" s="21"/>
      <c r="AJ10" s="21"/>
      <c r="AK10" s="2"/>
      <c r="AL10" s="21">
        <f>データ!V6</f>
        <v>3616</v>
      </c>
      <c r="AM10" s="21"/>
      <c r="AN10" s="21"/>
      <c r="AO10" s="21"/>
      <c r="AP10" s="21"/>
      <c r="AQ10" s="21"/>
      <c r="AR10" s="21"/>
      <c r="AS10" s="21"/>
      <c r="AT10" s="7">
        <f>データ!W6</f>
        <v>0.82</v>
      </c>
      <c r="AU10" s="7"/>
      <c r="AV10" s="7"/>
      <c r="AW10" s="7"/>
      <c r="AX10" s="7"/>
      <c r="AY10" s="7"/>
      <c r="AZ10" s="7"/>
      <c r="BA10" s="7"/>
      <c r="BB10" s="7">
        <f>データ!X6</f>
        <v>4409.76</v>
      </c>
      <c r="BC10" s="7"/>
      <c r="BD10" s="7"/>
      <c r="BE10" s="7"/>
      <c r="BF10" s="7"/>
      <c r="BG10" s="7"/>
      <c r="BH10" s="7"/>
      <c r="BI10" s="7"/>
      <c r="BJ10" s="2"/>
      <c r="BK10" s="2"/>
      <c r="BL10" s="29" t="s">
        <v>37</v>
      </c>
      <c r="BM10" s="39"/>
      <c r="BN10" s="46" t="s">
        <v>39</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112</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113</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111</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47</v>
      </c>
      <c r="F84" s="12" t="s">
        <v>48</v>
      </c>
      <c r="G84" s="12" t="s">
        <v>49</v>
      </c>
      <c r="H84" s="12" t="s">
        <v>42</v>
      </c>
      <c r="I84" s="12" t="s">
        <v>8</v>
      </c>
      <c r="J84" s="12" t="s">
        <v>50</v>
      </c>
      <c r="K84" s="12" t="s">
        <v>51</v>
      </c>
      <c r="L84" s="12" t="s">
        <v>32</v>
      </c>
      <c r="M84" s="12" t="s">
        <v>35</v>
      </c>
      <c r="N84" s="12" t="s">
        <v>53</v>
      </c>
      <c r="O84" s="12" t="s">
        <v>55</v>
      </c>
    </row>
    <row r="85" spans="1:78" hidden="1">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2FsmeyvGGKwHItKh3kUjgst4B5jcW9B4qyTanGxbnDNS8sMVZhioWOveMqF1IjDAS+4H/3eZKj2dx77vBQ0rLQ==" saltValue="Ow7fKlqkX/jkbkyTbFWgD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56</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57</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19</v>
      </c>
      <c r="B3" s="58" t="s">
        <v>31</v>
      </c>
      <c r="C3" s="58" t="s">
        <v>59</v>
      </c>
      <c r="D3" s="58" t="s">
        <v>38</v>
      </c>
      <c r="E3" s="58" t="s">
        <v>4</v>
      </c>
      <c r="F3" s="58" t="s">
        <v>3</v>
      </c>
      <c r="G3" s="58" t="s">
        <v>24</v>
      </c>
      <c r="H3" s="64" t="s">
        <v>60</v>
      </c>
      <c r="I3" s="67"/>
      <c r="J3" s="67"/>
      <c r="K3" s="67"/>
      <c r="L3" s="67"/>
      <c r="M3" s="67"/>
      <c r="N3" s="67"/>
      <c r="O3" s="67"/>
      <c r="P3" s="67"/>
      <c r="Q3" s="67"/>
      <c r="R3" s="67"/>
      <c r="S3" s="67"/>
      <c r="T3" s="67"/>
      <c r="U3" s="67"/>
      <c r="V3" s="67"/>
      <c r="W3" s="67"/>
      <c r="X3" s="72"/>
      <c r="Y3" s="75"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10</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61</v>
      </c>
      <c r="B4" s="59"/>
      <c r="C4" s="59"/>
      <c r="D4" s="59"/>
      <c r="E4" s="59"/>
      <c r="F4" s="59"/>
      <c r="G4" s="59"/>
      <c r="H4" s="65"/>
      <c r="I4" s="68"/>
      <c r="J4" s="68"/>
      <c r="K4" s="68"/>
      <c r="L4" s="68"/>
      <c r="M4" s="68"/>
      <c r="N4" s="68"/>
      <c r="O4" s="68"/>
      <c r="P4" s="68"/>
      <c r="Q4" s="68"/>
      <c r="R4" s="68"/>
      <c r="S4" s="68"/>
      <c r="T4" s="68"/>
      <c r="U4" s="68"/>
      <c r="V4" s="68"/>
      <c r="W4" s="68"/>
      <c r="X4" s="73"/>
      <c r="Y4" s="76" t="s">
        <v>52</v>
      </c>
      <c r="Z4" s="76"/>
      <c r="AA4" s="76"/>
      <c r="AB4" s="76"/>
      <c r="AC4" s="76"/>
      <c r="AD4" s="76"/>
      <c r="AE4" s="76"/>
      <c r="AF4" s="76"/>
      <c r="AG4" s="76"/>
      <c r="AH4" s="76"/>
      <c r="AI4" s="76"/>
      <c r="AJ4" s="76" t="s">
        <v>46</v>
      </c>
      <c r="AK4" s="76"/>
      <c r="AL4" s="76"/>
      <c r="AM4" s="76"/>
      <c r="AN4" s="76"/>
      <c r="AO4" s="76"/>
      <c r="AP4" s="76"/>
      <c r="AQ4" s="76"/>
      <c r="AR4" s="76"/>
      <c r="AS4" s="76"/>
      <c r="AT4" s="76"/>
      <c r="AU4" s="76" t="s">
        <v>27</v>
      </c>
      <c r="AV4" s="76"/>
      <c r="AW4" s="76"/>
      <c r="AX4" s="76"/>
      <c r="AY4" s="76"/>
      <c r="AZ4" s="76"/>
      <c r="BA4" s="76"/>
      <c r="BB4" s="76"/>
      <c r="BC4" s="76"/>
      <c r="BD4" s="76"/>
      <c r="BE4" s="76"/>
      <c r="BF4" s="76" t="s">
        <v>63</v>
      </c>
      <c r="BG4" s="76"/>
      <c r="BH4" s="76"/>
      <c r="BI4" s="76"/>
      <c r="BJ4" s="76"/>
      <c r="BK4" s="76"/>
      <c r="BL4" s="76"/>
      <c r="BM4" s="76"/>
      <c r="BN4" s="76"/>
      <c r="BO4" s="76"/>
      <c r="BP4" s="76"/>
      <c r="BQ4" s="76" t="s">
        <v>14</v>
      </c>
      <c r="BR4" s="76"/>
      <c r="BS4" s="76"/>
      <c r="BT4" s="76"/>
      <c r="BU4" s="76"/>
      <c r="BV4" s="76"/>
      <c r="BW4" s="76"/>
      <c r="BX4" s="76"/>
      <c r="BY4" s="76"/>
      <c r="BZ4" s="76"/>
      <c r="CA4" s="76"/>
      <c r="CB4" s="76" t="s">
        <v>62</v>
      </c>
      <c r="CC4" s="76"/>
      <c r="CD4" s="76"/>
      <c r="CE4" s="76"/>
      <c r="CF4" s="76"/>
      <c r="CG4" s="76"/>
      <c r="CH4" s="76"/>
      <c r="CI4" s="76"/>
      <c r="CJ4" s="76"/>
      <c r="CK4" s="76"/>
      <c r="CL4" s="76"/>
      <c r="CM4" s="76" t="s">
        <v>1</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8">
      <c r="A5" s="56" t="s">
        <v>68</v>
      </c>
      <c r="B5" s="60"/>
      <c r="C5" s="60"/>
      <c r="D5" s="60"/>
      <c r="E5" s="60"/>
      <c r="F5" s="60"/>
      <c r="G5" s="60"/>
      <c r="H5" s="66" t="s">
        <v>58</v>
      </c>
      <c r="I5" s="66" t="s">
        <v>69</v>
      </c>
      <c r="J5" s="66" t="s">
        <v>70</v>
      </c>
      <c r="K5" s="66" t="s">
        <v>71</v>
      </c>
      <c r="L5" s="66" t="s">
        <v>72</v>
      </c>
      <c r="M5" s="66" t="s">
        <v>5</v>
      </c>
      <c r="N5" s="66" t="s">
        <v>73</v>
      </c>
      <c r="O5" s="66" t="s">
        <v>74</v>
      </c>
      <c r="P5" s="66" t="s">
        <v>75</v>
      </c>
      <c r="Q5" s="66" t="s">
        <v>76</v>
      </c>
      <c r="R5" s="66" t="s">
        <v>77</v>
      </c>
      <c r="S5" s="66" t="s">
        <v>78</v>
      </c>
      <c r="T5" s="66" t="s">
        <v>79</v>
      </c>
      <c r="U5" s="66" t="s">
        <v>0</v>
      </c>
      <c r="V5" s="66" t="s">
        <v>80</v>
      </c>
      <c r="W5" s="66" t="s">
        <v>81</v>
      </c>
      <c r="X5" s="66" t="s">
        <v>82</v>
      </c>
      <c r="Y5" s="66" t="s">
        <v>83</v>
      </c>
      <c r="Z5" s="66" t="s">
        <v>84</v>
      </c>
      <c r="AA5" s="66" t="s">
        <v>85</v>
      </c>
      <c r="AB5" s="66" t="s">
        <v>86</v>
      </c>
      <c r="AC5" s="66" t="s">
        <v>87</v>
      </c>
      <c r="AD5" s="66" t="s">
        <v>89</v>
      </c>
      <c r="AE5" s="66" t="s">
        <v>90</v>
      </c>
      <c r="AF5" s="66" t="s">
        <v>91</v>
      </c>
      <c r="AG5" s="66" t="s">
        <v>92</v>
      </c>
      <c r="AH5" s="66" t="s">
        <v>93</v>
      </c>
      <c r="AI5" s="66" t="s">
        <v>45</v>
      </c>
      <c r="AJ5" s="66" t="s">
        <v>83</v>
      </c>
      <c r="AK5" s="66" t="s">
        <v>84</v>
      </c>
      <c r="AL5" s="66" t="s">
        <v>85</v>
      </c>
      <c r="AM5" s="66" t="s">
        <v>86</v>
      </c>
      <c r="AN5" s="66" t="s">
        <v>87</v>
      </c>
      <c r="AO5" s="66" t="s">
        <v>89</v>
      </c>
      <c r="AP5" s="66" t="s">
        <v>90</v>
      </c>
      <c r="AQ5" s="66" t="s">
        <v>91</v>
      </c>
      <c r="AR5" s="66" t="s">
        <v>92</v>
      </c>
      <c r="AS5" s="66" t="s">
        <v>93</v>
      </c>
      <c r="AT5" s="66" t="s">
        <v>88</v>
      </c>
      <c r="AU5" s="66" t="s">
        <v>83</v>
      </c>
      <c r="AV5" s="66" t="s">
        <v>84</v>
      </c>
      <c r="AW5" s="66" t="s">
        <v>85</v>
      </c>
      <c r="AX5" s="66" t="s">
        <v>86</v>
      </c>
      <c r="AY5" s="66" t="s">
        <v>87</v>
      </c>
      <c r="AZ5" s="66" t="s">
        <v>89</v>
      </c>
      <c r="BA5" s="66" t="s">
        <v>90</v>
      </c>
      <c r="BB5" s="66" t="s">
        <v>91</v>
      </c>
      <c r="BC5" s="66" t="s">
        <v>92</v>
      </c>
      <c r="BD5" s="66" t="s">
        <v>93</v>
      </c>
      <c r="BE5" s="66" t="s">
        <v>88</v>
      </c>
      <c r="BF5" s="66" t="s">
        <v>83</v>
      </c>
      <c r="BG5" s="66" t="s">
        <v>84</v>
      </c>
      <c r="BH5" s="66" t="s">
        <v>85</v>
      </c>
      <c r="BI5" s="66" t="s">
        <v>86</v>
      </c>
      <c r="BJ5" s="66" t="s">
        <v>87</v>
      </c>
      <c r="BK5" s="66" t="s">
        <v>89</v>
      </c>
      <c r="BL5" s="66" t="s">
        <v>90</v>
      </c>
      <c r="BM5" s="66" t="s">
        <v>91</v>
      </c>
      <c r="BN5" s="66" t="s">
        <v>92</v>
      </c>
      <c r="BO5" s="66" t="s">
        <v>93</v>
      </c>
      <c r="BP5" s="66" t="s">
        <v>88</v>
      </c>
      <c r="BQ5" s="66" t="s">
        <v>83</v>
      </c>
      <c r="BR5" s="66" t="s">
        <v>84</v>
      </c>
      <c r="BS5" s="66" t="s">
        <v>85</v>
      </c>
      <c r="BT5" s="66" t="s">
        <v>86</v>
      </c>
      <c r="BU5" s="66" t="s">
        <v>87</v>
      </c>
      <c r="BV5" s="66" t="s">
        <v>89</v>
      </c>
      <c r="BW5" s="66" t="s">
        <v>90</v>
      </c>
      <c r="BX5" s="66" t="s">
        <v>91</v>
      </c>
      <c r="BY5" s="66" t="s">
        <v>92</v>
      </c>
      <c r="BZ5" s="66" t="s">
        <v>93</v>
      </c>
      <c r="CA5" s="66" t="s">
        <v>88</v>
      </c>
      <c r="CB5" s="66" t="s">
        <v>83</v>
      </c>
      <c r="CC5" s="66" t="s">
        <v>84</v>
      </c>
      <c r="CD5" s="66" t="s">
        <v>85</v>
      </c>
      <c r="CE5" s="66" t="s">
        <v>86</v>
      </c>
      <c r="CF5" s="66" t="s">
        <v>87</v>
      </c>
      <c r="CG5" s="66" t="s">
        <v>89</v>
      </c>
      <c r="CH5" s="66" t="s">
        <v>90</v>
      </c>
      <c r="CI5" s="66" t="s">
        <v>91</v>
      </c>
      <c r="CJ5" s="66" t="s">
        <v>92</v>
      </c>
      <c r="CK5" s="66" t="s">
        <v>93</v>
      </c>
      <c r="CL5" s="66" t="s">
        <v>88</v>
      </c>
      <c r="CM5" s="66" t="s">
        <v>83</v>
      </c>
      <c r="CN5" s="66" t="s">
        <v>84</v>
      </c>
      <c r="CO5" s="66" t="s">
        <v>85</v>
      </c>
      <c r="CP5" s="66" t="s">
        <v>86</v>
      </c>
      <c r="CQ5" s="66" t="s">
        <v>87</v>
      </c>
      <c r="CR5" s="66" t="s">
        <v>89</v>
      </c>
      <c r="CS5" s="66" t="s">
        <v>90</v>
      </c>
      <c r="CT5" s="66" t="s">
        <v>91</v>
      </c>
      <c r="CU5" s="66" t="s">
        <v>92</v>
      </c>
      <c r="CV5" s="66" t="s">
        <v>93</v>
      </c>
      <c r="CW5" s="66" t="s">
        <v>88</v>
      </c>
      <c r="CX5" s="66" t="s">
        <v>83</v>
      </c>
      <c r="CY5" s="66" t="s">
        <v>84</v>
      </c>
      <c r="CZ5" s="66" t="s">
        <v>85</v>
      </c>
      <c r="DA5" s="66" t="s">
        <v>86</v>
      </c>
      <c r="DB5" s="66" t="s">
        <v>87</v>
      </c>
      <c r="DC5" s="66" t="s">
        <v>89</v>
      </c>
      <c r="DD5" s="66" t="s">
        <v>90</v>
      </c>
      <c r="DE5" s="66" t="s">
        <v>91</v>
      </c>
      <c r="DF5" s="66" t="s">
        <v>92</v>
      </c>
      <c r="DG5" s="66" t="s">
        <v>93</v>
      </c>
      <c r="DH5" s="66" t="s">
        <v>88</v>
      </c>
      <c r="DI5" s="66" t="s">
        <v>83</v>
      </c>
      <c r="DJ5" s="66" t="s">
        <v>84</v>
      </c>
      <c r="DK5" s="66" t="s">
        <v>85</v>
      </c>
      <c r="DL5" s="66" t="s">
        <v>86</v>
      </c>
      <c r="DM5" s="66" t="s">
        <v>87</v>
      </c>
      <c r="DN5" s="66" t="s">
        <v>89</v>
      </c>
      <c r="DO5" s="66" t="s">
        <v>90</v>
      </c>
      <c r="DP5" s="66" t="s">
        <v>91</v>
      </c>
      <c r="DQ5" s="66" t="s">
        <v>92</v>
      </c>
      <c r="DR5" s="66" t="s">
        <v>93</v>
      </c>
      <c r="DS5" s="66" t="s">
        <v>88</v>
      </c>
      <c r="DT5" s="66" t="s">
        <v>83</v>
      </c>
      <c r="DU5" s="66" t="s">
        <v>84</v>
      </c>
      <c r="DV5" s="66" t="s">
        <v>85</v>
      </c>
      <c r="DW5" s="66" t="s">
        <v>86</v>
      </c>
      <c r="DX5" s="66" t="s">
        <v>87</v>
      </c>
      <c r="DY5" s="66" t="s">
        <v>89</v>
      </c>
      <c r="DZ5" s="66" t="s">
        <v>90</v>
      </c>
      <c r="EA5" s="66" t="s">
        <v>91</v>
      </c>
      <c r="EB5" s="66" t="s">
        <v>92</v>
      </c>
      <c r="EC5" s="66" t="s">
        <v>93</v>
      </c>
      <c r="ED5" s="66" t="s">
        <v>88</v>
      </c>
      <c r="EE5" s="66" t="s">
        <v>83</v>
      </c>
      <c r="EF5" s="66" t="s">
        <v>84</v>
      </c>
      <c r="EG5" s="66" t="s">
        <v>85</v>
      </c>
      <c r="EH5" s="66" t="s">
        <v>86</v>
      </c>
      <c r="EI5" s="66" t="s">
        <v>87</v>
      </c>
      <c r="EJ5" s="66" t="s">
        <v>89</v>
      </c>
      <c r="EK5" s="66" t="s">
        <v>90</v>
      </c>
      <c r="EL5" s="66" t="s">
        <v>91</v>
      </c>
      <c r="EM5" s="66" t="s">
        <v>92</v>
      </c>
      <c r="EN5" s="66" t="s">
        <v>93</v>
      </c>
      <c r="EO5" s="66" t="s">
        <v>88</v>
      </c>
    </row>
    <row r="6" spans="1:148" s="55" customFormat="1">
      <c r="A6" s="56" t="s">
        <v>94</v>
      </c>
      <c r="B6" s="61">
        <f t="shared" ref="B6:X6" si="1">B7</f>
        <v>2024</v>
      </c>
      <c r="C6" s="61">
        <f t="shared" si="1"/>
        <v>232386</v>
      </c>
      <c r="D6" s="61">
        <f t="shared" si="1"/>
        <v>46</v>
      </c>
      <c r="E6" s="61">
        <f t="shared" si="1"/>
        <v>17</v>
      </c>
      <c r="F6" s="61">
        <f t="shared" si="1"/>
        <v>5</v>
      </c>
      <c r="G6" s="61">
        <f t="shared" si="1"/>
        <v>0</v>
      </c>
      <c r="H6" s="61" t="str">
        <f t="shared" si="1"/>
        <v>愛知県　長久手市</v>
      </c>
      <c r="I6" s="61" t="str">
        <f t="shared" si="1"/>
        <v>法適用</v>
      </c>
      <c r="J6" s="61" t="str">
        <f t="shared" si="1"/>
        <v>下水道事業</v>
      </c>
      <c r="K6" s="61" t="str">
        <f t="shared" si="1"/>
        <v>農業集落排水</v>
      </c>
      <c r="L6" s="61" t="str">
        <f t="shared" si="1"/>
        <v>F1</v>
      </c>
      <c r="M6" s="61" t="str">
        <f t="shared" si="1"/>
        <v>非設置</v>
      </c>
      <c r="N6" s="69" t="str">
        <f t="shared" si="1"/>
        <v>-</v>
      </c>
      <c r="O6" s="69">
        <f t="shared" si="1"/>
        <v>96.47</v>
      </c>
      <c r="P6" s="69">
        <f t="shared" si="1"/>
        <v>5.89</v>
      </c>
      <c r="Q6" s="69">
        <f t="shared" si="1"/>
        <v>83.94</v>
      </c>
      <c r="R6" s="69">
        <f t="shared" si="1"/>
        <v>2200</v>
      </c>
      <c r="S6" s="69">
        <f t="shared" si="1"/>
        <v>61512</v>
      </c>
      <c r="T6" s="69">
        <f t="shared" si="1"/>
        <v>21.55</v>
      </c>
      <c r="U6" s="69">
        <f t="shared" si="1"/>
        <v>2854.39</v>
      </c>
      <c r="V6" s="69">
        <f t="shared" si="1"/>
        <v>3616</v>
      </c>
      <c r="W6" s="69">
        <f t="shared" si="1"/>
        <v>0.82</v>
      </c>
      <c r="X6" s="69">
        <f t="shared" si="1"/>
        <v>4409.76</v>
      </c>
      <c r="Y6" s="77">
        <f t="shared" ref="Y6:AH6" si="2">IF(Y7="",NA(),Y7)</f>
        <v>105.25</v>
      </c>
      <c r="Z6" s="77">
        <f t="shared" si="2"/>
        <v>99.47</v>
      </c>
      <c r="AA6" s="77">
        <f t="shared" si="2"/>
        <v>97</v>
      </c>
      <c r="AB6" s="77">
        <f t="shared" si="2"/>
        <v>102.33</v>
      </c>
      <c r="AC6" s="77">
        <f t="shared" si="2"/>
        <v>98.87</v>
      </c>
      <c r="AD6" s="77">
        <f t="shared" si="2"/>
        <v>103.09</v>
      </c>
      <c r="AE6" s="77">
        <f t="shared" si="2"/>
        <v>102.11</v>
      </c>
      <c r="AF6" s="77">
        <f t="shared" si="2"/>
        <v>101.91</v>
      </c>
      <c r="AG6" s="77">
        <f t="shared" si="2"/>
        <v>103.07</v>
      </c>
      <c r="AH6" s="77">
        <f t="shared" si="2"/>
        <v>103.04</v>
      </c>
      <c r="AI6" s="69" t="str">
        <f>IF(AI7="","",IF(AI7="-","【-】","【"&amp;SUBSTITUTE(TEXT(AI7,"#,##0.00"),"-","△")&amp;"】"))</f>
        <v>【104.30】</v>
      </c>
      <c r="AJ6" s="69">
        <f t="shared" ref="AJ6:AS6" si="3">IF(AJ7="",NA(),AJ7)</f>
        <v>0</v>
      </c>
      <c r="AK6" s="77">
        <f t="shared" si="3"/>
        <v>1.5699999999999998</v>
      </c>
      <c r="AL6" s="77">
        <f t="shared" si="3"/>
        <v>10.48</v>
      </c>
      <c r="AM6" s="77">
        <f t="shared" si="3"/>
        <v>2.36</v>
      </c>
      <c r="AN6" s="77">
        <f t="shared" si="3"/>
        <v>5.71</v>
      </c>
      <c r="AO6" s="77">
        <f t="shared" si="3"/>
        <v>101.24</v>
      </c>
      <c r="AP6" s="77">
        <f t="shared" si="3"/>
        <v>124.9</v>
      </c>
      <c r="AQ6" s="77">
        <f t="shared" si="3"/>
        <v>124.8</v>
      </c>
      <c r="AR6" s="77">
        <f t="shared" si="3"/>
        <v>120.64</v>
      </c>
      <c r="AS6" s="77">
        <f t="shared" si="3"/>
        <v>100.31</v>
      </c>
      <c r="AT6" s="69" t="str">
        <f>IF(AT7="","",IF(AT7="-","【-】","【"&amp;SUBSTITUTE(TEXT(AT7,"#,##0.00"),"-","△")&amp;"】"))</f>
        <v>【102.74】</v>
      </c>
      <c r="AU6" s="77">
        <f t="shared" ref="AU6:BD6" si="4">IF(AU7="",NA(),AU7)</f>
        <v>73.42</v>
      </c>
      <c r="AV6" s="77">
        <f t="shared" si="4"/>
        <v>90.7</v>
      </c>
      <c r="AW6" s="77">
        <f t="shared" si="4"/>
        <v>181.24</v>
      </c>
      <c r="AX6" s="77">
        <f t="shared" si="4"/>
        <v>218.67</v>
      </c>
      <c r="AY6" s="77">
        <f t="shared" si="4"/>
        <v>279.27999999999997</v>
      </c>
      <c r="AZ6" s="77">
        <f t="shared" si="4"/>
        <v>37.24</v>
      </c>
      <c r="BA6" s="77">
        <f t="shared" si="4"/>
        <v>33.58</v>
      </c>
      <c r="BB6" s="77">
        <f t="shared" si="4"/>
        <v>35.42</v>
      </c>
      <c r="BC6" s="77">
        <f t="shared" si="4"/>
        <v>39.82</v>
      </c>
      <c r="BD6" s="77">
        <f t="shared" si="4"/>
        <v>41.03</v>
      </c>
      <c r="BE6" s="69" t="str">
        <f>IF(BE7="","",IF(BE7="-","【-】","【"&amp;SUBSTITUTE(TEXT(BE7,"#,##0.00"),"-","△")&amp;"】"))</f>
        <v>【47.19】</v>
      </c>
      <c r="BF6" s="77">
        <f t="shared" ref="BF6:BO6" si="5">IF(BF7="",NA(),BF7)</f>
        <v>48.34</v>
      </c>
      <c r="BG6" s="77">
        <f t="shared" si="5"/>
        <v>34.229999999999997</v>
      </c>
      <c r="BH6" s="77">
        <f t="shared" si="5"/>
        <v>21.78</v>
      </c>
      <c r="BI6" s="77">
        <f t="shared" si="5"/>
        <v>7.32</v>
      </c>
      <c r="BJ6" s="77">
        <f t="shared" si="5"/>
        <v>11.92</v>
      </c>
      <c r="BK6" s="77">
        <f t="shared" si="5"/>
        <v>783.8</v>
      </c>
      <c r="BL6" s="77">
        <f t="shared" si="5"/>
        <v>778.81</v>
      </c>
      <c r="BM6" s="77">
        <f t="shared" si="5"/>
        <v>718.49</v>
      </c>
      <c r="BN6" s="77">
        <f t="shared" si="5"/>
        <v>743.31</v>
      </c>
      <c r="BO6" s="77">
        <f t="shared" si="5"/>
        <v>796.8</v>
      </c>
      <c r="BP6" s="69" t="str">
        <f>IF(BP7="","",IF(BP7="-","【-】","【"&amp;SUBSTITUTE(TEXT(BP7,"#,##0.00"),"-","△")&amp;"】"))</f>
        <v>【798.10】</v>
      </c>
      <c r="BQ6" s="77">
        <f t="shared" ref="BQ6:BZ6" si="6">IF(BQ7="",NA(),BQ7)</f>
        <v>80.94</v>
      </c>
      <c r="BR6" s="77">
        <f t="shared" si="6"/>
        <v>82.34</v>
      </c>
      <c r="BS6" s="77">
        <f t="shared" si="6"/>
        <v>83.77</v>
      </c>
      <c r="BT6" s="77">
        <f t="shared" si="6"/>
        <v>58.47</v>
      </c>
      <c r="BU6" s="77">
        <f t="shared" si="6"/>
        <v>66.02</v>
      </c>
      <c r="BV6" s="77">
        <f t="shared" si="6"/>
        <v>68.11</v>
      </c>
      <c r="BW6" s="77">
        <f t="shared" si="6"/>
        <v>67.23</v>
      </c>
      <c r="BX6" s="77">
        <f t="shared" si="6"/>
        <v>61.82</v>
      </c>
      <c r="BY6" s="77">
        <f t="shared" si="6"/>
        <v>61.15</v>
      </c>
      <c r="BZ6" s="77">
        <f t="shared" si="6"/>
        <v>58.41</v>
      </c>
      <c r="CA6" s="69" t="str">
        <f>IF(CA7="","",IF(CA7="-","【-】","【"&amp;SUBSTITUTE(TEXT(CA7,"#,##0.00"),"-","△")&amp;"】"))</f>
        <v>【54.51】</v>
      </c>
      <c r="CB6" s="77">
        <f t="shared" ref="CB6:CK6" si="7">IF(CB7="",NA(),CB7)</f>
        <v>150</v>
      </c>
      <c r="CC6" s="77">
        <f t="shared" si="7"/>
        <v>150</v>
      </c>
      <c r="CD6" s="77">
        <f t="shared" si="7"/>
        <v>150</v>
      </c>
      <c r="CE6" s="77">
        <f t="shared" si="7"/>
        <v>218.81</v>
      </c>
      <c r="CF6" s="77">
        <f t="shared" si="7"/>
        <v>194.81</v>
      </c>
      <c r="CG6" s="77">
        <f t="shared" si="7"/>
        <v>222.41</v>
      </c>
      <c r="CH6" s="77">
        <f t="shared" si="7"/>
        <v>228.21</v>
      </c>
      <c r="CI6" s="77">
        <f t="shared" si="7"/>
        <v>246.9</v>
      </c>
      <c r="CJ6" s="77">
        <f t="shared" si="7"/>
        <v>250.43</v>
      </c>
      <c r="CK6" s="77">
        <f t="shared" si="7"/>
        <v>267.33999999999997</v>
      </c>
      <c r="CL6" s="69" t="str">
        <f>IF(CL7="","",IF(CL7="-","【-】","【"&amp;SUBSTITUTE(TEXT(CL7,"#,##0.00"),"-","△")&amp;"】"))</f>
        <v>【286.33】</v>
      </c>
      <c r="CM6" s="77">
        <f t="shared" ref="CM6:CV6" si="8">IF(CM7="",NA(),CM7)</f>
        <v>69.260000000000005</v>
      </c>
      <c r="CN6" s="77">
        <f t="shared" si="8"/>
        <v>72.28</v>
      </c>
      <c r="CO6" s="77">
        <f t="shared" si="8"/>
        <v>70.14</v>
      </c>
      <c r="CP6" s="77">
        <f t="shared" si="8"/>
        <v>71.53</v>
      </c>
      <c r="CQ6" s="77">
        <f t="shared" si="8"/>
        <v>72.34</v>
      </c>
      <c r="CR6" s="77">
        <f t="shared" si="8"/>
        <v>55.26</v>
      </c>
      <c r="CS6" s="77">
        <f t="shared" si="8"/>
        <v>54.54</v>
      </c>
      <c r="CT6" s="77">
        <f t="shared" si="8"/>
        <v>52.9</v>
      </c>
      <c r="CU6" s="77">
        <f t="shared" si="8"/>
        <v>52.63</v>
      </c>
      <c r="CV6" s="77">
        <f t="shared" si="8"/>
        <v>52.34</v>
      </c>
      <c r="CW6" s="69" t="str">
        <f>IF(CW7="","",IF(CW7="-","【-】","【"&amp;SUBSTITUTE(TEXT(CW7,"#,##0.00"),"-","△")&amp;"】"))</f>
        <v>【49.92】</v>
      </c>
      <c r="CX6" s="77">
        <f t="shared" ref="CX6:DG6" si="9">IF(CX7="",NA(),CX7)</f>
        <v>90.62</v>
      </c>
      <c r="CY6" s="77">
        <f t="shared" si="9"/>
        <v>91.59</v>
      </c>
      <c r="CZ6" s="77">
        <f t="shared" si="9"/>
        <v>91.65</v>
      </c>
      <c r="DA6" s="77">
        <f t="shared" si="9"/>
        <v>91.78</v>
      </c>
      <c r="DB6" s="77">
        <f t="shared" si="9"/>
        <v>91.84</v>
      </c>
      <c r="DC6" s="77">
        <f t="shared" si="9"/>
        <v>90.52</v>
      </c>
      <c r="DD6" s="77">
        <f t="shared" si="9"/>
        <v>90.3</v>
      </c>
      <c r="DE6" s="77">
        <f t="shared" si="9"/>
        <v>90.3</v>
      </c>
      <c r="DF6" s="77">
        <f t="shared" si="9"/>
        <v>90.32</v>
      </c>
      <c r="DG6" s="77">
        <f t="shared" si="9"/>
        <v>90.05</v>
      </c>
      <c r="DH6" s="69" t="str">
        <f>IF(DH7="","",IF(DH7="-","【-】","【"&amp;SUBSTITUTE(TEXT(DH7,"#,##0.00"),"-","△")&amp;"】"))</f>
        <v>【87.80】</v>
      </c>
      <c r="DI6" s="77">
        <f t="shared" ref="DI6:DR6" si="10">IF(DI7="",NA(),DI7)</f>
        <v>10.66</v>
      </c>
      <c r="DJ6" s="77">
        <f t="shared" si="10"/>
        <v>14.32</v>
      </c>
      <c r="DK6" s="77">
        <f t="shared" si="10"/>
        <v>17.98</v>
      </c>
      <c r="DL6" s="77">
        <f t="shared" si="10"/>
        <v>21.31</v>
      </c>
      <c r="DM6" s="77">
        <f t="shared" si="10"/>
        <v>24.52</v>
      </c>
      <c r="DN6" s="77">
        <f t="shared" si="10"/>
        <v>24.8</v>
      </c>
      <c r="DO6" s="77">
        <f t="shared" si="10"/>
        <v>28.12</v>
      </c>
      <c r="DP6" s="77">
        <f t="shared" si="10"/>
        <v>28.79</v>
      </c>
      <c r="DQ6" s="77">
        <f t="shared" si="10"/>
        <v>30.5</v>
      </c>
      <c r="DR6" s="77">
        <f t="shared" si="10"/>
        <v>30.49</v>
      </c>
      <c r="DS6" s="69" t="str">
        <f>IF(DS7="","",IF(DS7="-","【-】","【"&amp;SUBSTITUTE(TEXT(DS7,"#,##0.00"),"-","△")&amp;"】"))</f>
        <v>【28.46】</v>
      </c>
      <c r="DT6" s="69">
        <f t="shared" ref="DT6:EC6" si="11">IF(DT7="",NA(),DT7)</f>
        <v>0</v>
      </c>
      <c r="DU6" s="69">
        <f t="shared" si="11"/>
        <v>0</v>
      </c>
      <c r="DV6" s="69">
        <f t="shared" si="11"/>
        <v>0</v>
      </c>
      <c r="DW6" s="69">
        <f t="shared" si="11"/>
        <v>0</v>
      </c>
      <c r="DX6" s="69">
        <f t="shared" si="11"/>
        <v>0</v>
      </c>
      <c r="DY6" s="69">
        <f t="shared" si="11"/>
        <v>0</v>
      </c>
      <c r="DZ6" s="69">
        <f t="shared" si="11"/>
        <v>0</v>
      </c>
      <c r="EA6" s="69">
        <f t="shared" si="11"/>
        <v>0</v>
      </c>
      <c r="EB6" s="69">
        <f t="shared" si="11"/>
        <v>0</v>
      </c>
      <c r="EC6" s="77">
        <f t="shared" si="11"/>
        <v>5.e-002</v>
      </c>
      <c r="ED6" s="69" t="str">
        <f>IF(ED7="","",IF(ED7="-","【-】","【"&amp;SUBSTITUTE(TEXT(ED7,"#,##0.00"),"-","△")&amp;"】"))</f>
        <v>【0.03】</v>
      </c>
      <c r="EE6" s="69">
        <f t="shared" ref="EE6:EN6" si="12">IF(EE7="",NA(),EE7)</f>
        <v>0</v>
      </c>
      <c r="EF6" s="69">
        <f t="shared" si="12"/>
        <v>0</v>
      </c>
      <c r="EG6" s="69">
        <f t="shared" si="12"/>
        <v>0</v>
      </c>
      <c r="EH6" s="69">
        <f t="shared" si="12"/>
        <v>0</v>
      </c>
      <c r="EI6" s="69">
        <f t="shared" si="12"/>
        <v>0</v>
      </c>
      <c r="EJ6" s="77">
        <f t="shared" si="12"/>
        <v>2.e-002</v>
      </c>
      <c r="EK6" s="77">
        <f t="shared" si="12"/>
        <v>1.e-002</v>
      </c>
      <c r="EL6" s="77">
        <f t="shared" si="12"/>
        <v>1.e-002</v>
      </c>
      <c r="EM6" s="77">
        <f t="shared" si="12"/>
        <v>2.e-002</v>
      </c>
      <c r="EN6" s="77">
        <f t="shared" si="12"/>
        <v>2.e-002</v>
      </c>
      <c r="EO6" s="69" t="str">
        <f>IF(EO7="","",IF(EO7="-","【-】","【"&amp;SUBSTITUTE(TEXT(EO7,"#,##0.00"),"-","△")&amp;"】"))</f>
        <v>【0.02】</v>
      </c>
    </row>
    <row r="7" spans="1:148" s="55" customFormat="1">
      <c r="A7" s="56"/>
      <c r="B7" s="62">
        <v>2024</v>
      </c>
      <c r="C7" s="62">
        <v>232386</v>
      </c>
      <c r="D7" s="62">
        <v>46</v>
      </c>
      <c r="E7" s="62">
        <v>17</v>
      </c>
      <c r="F7" s="62">
        <v>5</v>
      </c>
      <c r="G7" s="62">
        <v>0</v>
      </c>
      <c r="H7" s="62" t="s">
        <v>95</v>
      </c>
      <c r="I7" s="62" t="s">
        <v>96</v>
      </c>
      <c r="J7" s="62" t="s">
        <v>97</v>
      </c>
      <c r="K7" s="62" t="s">
        <v>98</v>
      </c>
      <c r="L7" s="62" t="s">
        <v>99</v>
      </c>
      <c r="M7" s="62" t="s">
        <v>100</v>
      </c>
      <c r="N7" s="70" t="s">
        <v>101</v>
      </c>
      <c r="O7" s="70">
        <v>96.47</v>
      </c>
      <c r="P7" s="70">
        <v>5.89</v>
      </c>
      <c r="Q7" s="70">
        <v>83.94</v>
      </c>
      <c r="R7" s="70">
        <v>2200</v>
      </c>
      <c r="S7" s="70">
        <v>61512</v>
      </c>
      <c r="T7" s="70">
        <v>21.55</v>
      </c>
      <c r="U7" s="70">
        <v>2854.39</v>
      </c>
      <c r="V7" s="70">
        <v>3616</v>
      </c>
      <c r="W7" s="70">
        <v>0.82</v>
      </c>
      <c r="X7" s="70">
        <v>4409.76</v>
      </c>
      <c r="Y7" s="70">
        <v>105.25</v>
      </c>
      <c r="Z7" s="70">
        <v>99.47</v>
      </c>
      <c r="AA7" s="70">
        <v>97</v>
      </c>
      <c r="AB7" s="70">
        <v>102.33</v>
      </c>
      <c r="AC7" s="70">
        <v>98.87</v>
      </c>
      <c r="AD7" s="70">
        <v>103.09</v>
      </c>
      <c r="AE7" s="70">
        <v>102.11</v>
      </c>
      <c r="AF7" s="70">
        <v>101.91</v>
      </c>
      <c r="AG7" s="70">
        <v>103.07</v>
      </c>
      <c r="AH7" s="70">
        <v>103.04</v>
      </c>
      <c r="AI7" s="70">
        <v>104.3</v>
      </c>
      <c r="AJ7" s="70">
        <v>0</v>
      </c>
      <c r="AK7" s="70">
        <v>1.5699999999999998</v>
      </c>
      <c r="AL7" s="70">
        <v>10.48</v>
      </c>
      <c r="AM7" s="70">
        <v>2.36</v>
      </c>
      <c r="AN7" s="70">
        <v>5.71</v>
      </c>
      <c r="AO7" s="70">
        <v>101.24</v>
      </c>
      <c r="AP7" s="70">
        <v>124.9</v>
      </c>
      <c r="AQ7" s="70">
        <v>124.8</v>
      </c>
      <c r="AR7" s="70">
        <v>120.64</v>
      </c>
      <c r="AS7" s="70">
        <v>100.31</v>
      </c>
      <c r="AT7" s="70">
        <v>102.74</v>
      </c>
      <c r="AU7" s="70">
        <v>73.42</v>
      </c>
      <c r="AV7" s="70">
        <v>90.7</v>
      </c>
      <c r="AW7" s="70">
        <v>181.24</v>
      </c>
      <c r="AX7" s="70">
        <v>218.67</v>
      </c>
      <c r="AY7" s="70">
        <v>279.27999999999997</v>
      </c>
      <c r="AZ7" s="70">
        <v>37.24</v>
      </c>
      <c r="BA7" s="70">
        <v>33.58</v>
      </c>
      <c r="BB7" s="70">
        <v>35.42</v>
      </c>
      <c r="BC7" s="70">
        <v>39.82</v>
      </c>
      <c r="BD7" s="70">
        <v>41.03</v>
      </c>
      <c r="BE7" s="70">
        <v>47.19</v>
      </c>
      <c r="BF7" s="70">
        <v>48.34</v>
      </c>
      <c r="BG7" s="70">
        <v>34.229999999999997</v>
      </c>
      <c r="BH7" s="70">
        <v>21.78</v>
      </c>
      <c r="BI7" s="70">
        <v>7.32</v>
      </c>
      <c r="BJ7" s="70">
        <v>11.92</v>
      </c>
      <c r="BK7" s="70">
        <v>783.8</v>
      </c>
      <c r="BL7" s="70">
        <v>778.81</v>
      </c>
      <c r="BM7" s="70">
        <v>718.49</v>
      </c>
      <c r="BN7" s="70">
        <v>743.31</v>
      </c>
      <c r="BO7" s="70">
        <v>796.8</v>
      </c>
      <c r="BP7" s="70">
        <v>798.1</v>
      </c>
      <c r="BQ7" s="70">
        <v>80.94</v>
      </c>
      <c r="BR7" s="70">
        <v>82.34</v>
      </c>
      <c r="BS7" s="70">
        <v>83.77</v>
      </c>
      <c r="BT7" s="70">
        <v>58.47</v>
      </c>
      <c r="BU7" s="70">
        <v>66.02</v>
      </c>
      <c r="BV7" s="70">
        <v>68.11</v>
      </c>
      <c r="BW7" s="70">
        <v>67.23</v>
      </c>
      <c r="BX7" s="70">
        <v>61.82</v>
      </c>
      <c r="BY7" s="70">
        <v>61.15</v>
      </c>
      <c r="BZ7" s="70">
        <v>58.41</v>
      </c>
      <c r="CA7" s="70">
        <v>54.51</v>
      </c>
      <c r="CB7" s="70">
        <v>150</v>
      </c>
      <c r="CC7" s="70">
        <v>150</v>
      </c>
      <c r="CD7" s="70">
        <v>150</v>
      </c>
      <c r="CE7" s="70">
        <v>218.81</v>
      </c>
      <c r="CF7" s="70">
        <v>194.81</v>
      </c>
      <c r="CG7" s="70">
        <v>222.41</v>
      </c>
      <c r="CH7" s="70">
        <v>228.21</v>
      </c>
      <c r="CI7" s="70">
        <v>246.9</v>
      </c>
      <c r="CJ7" s="70">
        <v>250.43</v>
      </c>
      <c r="CK7" s="70">
        <v>267.33999999999997</v>
      </c>
      <c r="CL7" s="70">
        <v>286.33</v>
      </c>
      <c r="CM7" s="70">
        <v>69.260000000000005</v>
      </c>
      <c r="CN7" s="70">
        <v>72.28</v>
      </c>
      <c r="CO7" s="70">
        <v>70.14</v>
      </c>
      <c r="CP7" s="70">
        <v>71.53</v>
      </c>
      <c r="CQ7" s="70">
        <v>72.34</v>
      </c>
      <c r="CR7" s="70">
        <v>55.26</v>
      </c>
      <c r="CS7" s="70">
        <v>54.54</v>
      </c>
      <c r="CT7" s="70">
        <v>52.9</v>
      </c>
      <c r="CU7" s="70">
        <v>52.63</v>
      </c>
      <c r="CV7" s="70">
        <v>52.34</v>
      </c>
      <c r="CW7" s="70">
        <v>49.92</v>
      </c>
      <c r="CX7" s="70">
        <v>90.62</v>
      </c>
      <c r="CY7" s="70">
        <v>91.59</v>
      </c>
      <c r="CZ7" s="70">
        <v>91.65</v>
      </c>
      <c r="DA7" s="70">
        <v>91.78</v>
      </c>
      <c r="DB7" s="70">
        <v>91.84</v>
      </c>
      <c r="DC7" s="70">
        <v>90.52</v>
      </c>
      <c r="DD7" s="70">
        <v>90.3</v>
      </c>
      <c r="DE7" s="70">
        <v>90.3</v>
      </c>
      <c r="DF7" s="70">
        <v>90.32</v>
      </c>
      <c r="DG7" s="70">
        <v>90.05</v>
      </c>
      <c r="DH7" s="70">
        <v>87.8</v>
      </c>
      <c r="DI7" s="70">
        <v>10.66</v>
      </c>
      <c r="DJ7" s="70">
        <v>14.32</v>
      </c>
      <c r="DK7" s="70">
        <v>17.98</v>
      </c>
      <c r="DL7" s="70">
        <v>21.31</v>
      </c>
      <c r="DM7" s="70">
        <v>24.52</v>
      </c>
      <c r="DN7" s="70">
        <v>24.8</v>
      </c>
      <c r="DO7" s="70">
        <v>28.12</v>
      </c>
      <c r="DP7" s="70">
        <v>28.79</v>
      </c>
      <c r="DQ7" s="70">
        <v>30.5</v>
      </c>
      <c r="DR7" s="70">
        <v>30.49</v>
      </c>
      <c r="DS7" s="70">
        <v>28.46</v>
      </c>
      <c r="DT7" s="70">
        <v>0</v>
      </c>
      <c r="DU7" s="70">
        <v>0</v>
      </c>
      <c r="DV7" s="70">
        <v>0</v>
      </c>
      <c r="DW7" s="70">
        <v>0</v>
      </c>
      <c r="DX7" s="70">
        <v>0</v>
      </c>
      <c r="DY7" s="70">
        <v>0</v>
      </c>
      <c r="DZ7" s="70">
        <v>0</v>
      </c>
      <c r="EA7" s="70">
        <v>0</v>
      </c>
      <c r="EB7" s="70">
        <v>0</v>
      </c>
      <c r="EC7" s="70">
        <v>5.e-002</v>
      </c>
      <c r="ED7" s="70">
        <v>3.e-002</v>
      </c>
      <c r="EE7" s="70">
        <v>0</v>
      </c>
      <c r="EF7" s="70">
        <v>0</v>
      </c>
      <c r="EG7" s="70">
        <v>0</v>
      </c>
      <c r="EH7" s="70">
        <v>0</v>
      </c>
      <c r="EI7" s="70">
        <v>0</v>
      </c>
      <c r="EJ7" s="70">
        <v>2.e-002</v>
      </c>
      <c r="EK7" s="70">
        <v>1.e-002</v>
      </c>
      <c r="EL7" s="70">
        <v>1.e-002</v>
      </c>
      <c r="EM7" s="70">
        <v>2.e-002</v>
      </c>
      <c r="EN7" s="70">
        <v>2.e-002</v>
      </c>
      <c r="EO7" s="70">
        <v>2.e-002</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102</v>
      </c>
      <c r="C9" s="57" t="s">
        <v>103</v>
      </c>
      <c r="D9" s="57" t="s">
        <v>104</v>
      </c>
      <c r="E9" s="57" t="s">
        <v>105</v>
      </c>
      <c r="F9" s="57" t="s">
        <v>106</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31</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Administrator</cp:lastModifiedBy>
  <dcterms:created xsi:type="dcterms:W3CDTF">2025-12-23T06:21:03Z</dcterms:created>
  <dcterms:modified xsi:type="dcterms:W3CDTF">2026-02-02T08:12:34Z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2026-02-02T08:12:34Z</vt:filetime>
  </property>
</Properties>
</file>