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morizoFS01\65_下水道課\下水道課全貌\■業務係\@企業会計\♪経営比較分析表\R4経営比較分析表\【経営比較分析表】2022_232386_46_1718\提出用\"/>
    </mc:Choice>
  </mc:AlternateContent>
  <xr:revisionPtr revIDLastSave="0" documentId="13_ncr:1_{F5766160-8D44-4420-8A91-80FC7DB3671B}" xr6:coauthVersionLast="36" xr6:coauthVersionMax="36" xr10:uidLastSave="{00000000-0000-0000-0000-000000000000}"/>
  <workbookProtection workbookAlgorithmName="SHA-512" workbookHashValue="94UM74l3KTfD/sRGU8ICxUR2MCXLg7oPnbca1L7O/0obfDVVO2Bex3QXUVxVoNcZMckISfx5nRf8ZDTtGTk/uQ==" workbookSaltValue="Il9njX3EUWd4RcBJ3M7wf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<sst xmlns="http://schemas.openxmlformats.org/spreadsheetml/2006/main" count="231" uniqueCount="117">
  <si>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</si>
  <si>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</si>
  <si>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</si>
  <si>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</si>
  <si>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</si>
  <si>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</si>
  <si>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</si>
  <si>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</si>
  <si>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</si>
  <si>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</si>
  <si>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</si>
  <si>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</si>
  <si>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</si>
  <si>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</si>
  <si>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</si>
  <si>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</si>
  <si>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</si>
  <si>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</si>
  <si>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</si>
  <si>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</si>
  <si>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</si>
  <si>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</si>
  <si>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</si>
  <si>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</si>
  <si>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</si>
  <si>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</si>
  <si>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</si>
  <si>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</si>
  <si>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</si>
  <si>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</si>
  <si>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</si>
  <si>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</si>
  <si>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</si>
  <si>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</si>
  <si>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</si>
  <si>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</si>
  <si>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</si>
  <si>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</si>
  <si>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</si>
  <si>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</si>
  <si>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</si>
  <si>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</si>
  <si>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</si>
  <si>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</si>
  <si>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</si>
  <si>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</si>
  <si>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</si>
  <si>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</si>
  <si>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</si>
  <si>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</si>
  <si>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</si>
  <si>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</si>
  <si>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</si>
  <si>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</si>
  <si>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</si>
  <si>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</si>
  <si>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</si>
  <si>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</si>
  <si>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</si>
  <si>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</si>
  <si>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</si>
  <si>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</si>
  <si>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</si>
  <si>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</si>
  <si>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</si>
  <si>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</si>
  <si>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</si>
  <si>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</si>
  <si>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</si>
  <si>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</si>
  <si>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</si>
  <si>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</si>
  <si>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</si>
  <si>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</si>
  <si>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</si>
  <si>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</si>
  <si>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</si>
  <si>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</si>
  <si>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</si>
  <si>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</si>
  <si>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</si>
  <si>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</si>
  <si>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</si>
  <si>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</si>
  <si>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</si>
  <si>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</si>
  <si>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</si>
  <si>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</si>
  <si>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</si>
  <si>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</si>
  <si>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</si>
  <si>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</si>
  <si>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</si>
  <si>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</si>
  <si>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</si>
  <si>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</si>
  <si>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長久手市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</si>
  <si>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</si>
  <si>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</si>
  <si>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</si>
  <si>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</si>
  <si>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</si>
  <si>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</si>
  <si>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</si>
  <si>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</si>
  <si>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</si>
  <si>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</si>
  <si>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</si>
  <si>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</si>
  <si>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</si>
  <si>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</si>
  <si>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</si>
  <si>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</si>
  <si>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</si>
  <si>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係る多数の指標については、平均値を上回っているが、施設等の老朽化が進行しているため、引き続き収入の確保と事業の効率化等を進めていき、効率的に改築更新を行う必要がある。特に収入を確保するために、使用料の改定を検討していく。
　老朽化については、平成30年度から地方公営企業法適用しているため率は低くなっているが、供用開始から40年経過しているので効率的に更新を進めていく必要がある。
　令和元年度経営戦略策定済み、令和６年度経営戦略見直し予定。</t>
    <rPh sb="14" eb="16">
      <t>タスウ</t>
    </rPh>
    <phoneticPr fontId="4"/>
  </si>
  <si>
    <r>
      <t xml:space="preserve">①経常収支比率は、令和３年度決算に続き100％を下回った。令和２年度決算以降、右肩下がりの状況であるため、事業の効率化及び使用料の改定等収入の確保に努める必要がある。
③流動比率は、使用料収入が増加したこと、企業債償還金の残高が減ったこと、4条支出が減ったことにより100％を大幅に上回った。
</t>
    </r>
    <r>
      <rPr>
        <sz val="11"/>
        <rFont val="ＭＳ ゴシック"/>
        <family val="3"/>
        <charset val="128"/>
      </rPr>
      <t>④企業債残高対事業規模比率は、平均値より大幅に下回っているが、今後は更新投資を予定しているため、率が高くなっていくことが予想される。</t>
    </r>
    <r>
      <rPr>
        <sz val="11"/>
        <color theme="1"/>
        <rFont val="ＭＳ ゴシック"/>
        <family val="3"/>
        <charset val="128"/>
      </rPr>
      <t xml:space="preserve">
⑤経費回収率は、100％を下回っている。収入の確保、事業の効率化を図る必要があり、特に使用料の改定を検討していく。
⑥汚水処理原価は、平均値を下回っているが、今後の更新投資等の財源確保のため、事業の効率化及び使用料の改定等収入の確保を検討する必要がある。
⑧水洗化率は、100％を目標とし、率の向上に努めていく必要がある。</t>
    </r>
    <rPh sb="9" eb="11">
      <t>レイワ</t>
    </rPh>
    <rPh sb="12" eb="14">
      <t>ネンド</t>
    </rPh>
    <rPh sb="14" eb="16">
      <t>ケッサン</t>
    </rPh>
    <rPh sb="17" eb="18">
      <t>ツヅ</t>
    </rPh>
    <rPh sb="29" eb="31">
      <t>レイワ</t>
    </rPh>
    <rPh sb="32" eb="34">
      <t>ネンド</t>
    </rPh>
    <rPh sb="34" eb="36">
      <t>ケッサン</t>
    </rPh>
    <rPh sb="36" eb="38">
      <t>イコウ</t>
    </rPh>
    <rPh sb="39" eb="42">
      <t>ミギカタサ</t>
    </rPh>
    <rPh sb="45" eb="47">
      <t>ジョウキョウ</t>
    </rPh>
    <rPh sb="91" eb="96">
      <t>シヨウリョウシュウニュウ</t>
    </rPh>
    <rPh sb="97" eb="99">
      <t>ゾウカ</t>
    </rPh>
    <rPh sb="121" eb="122">
      <t>ジョウ</t>
    </rPh>
    <rPh sb="122" eb="124">
      <t>シシュツ</t>
    </rPh>
    <rPh sb="125" eb="126">
      <t>ヘ</t>
    </rPh>
    <rPh sb="138" eb="140">
      <t>オオハバ</t>
    </rPh>
    <rPh sb="141" eb="143">
      <t>ウワマワ</t>
    </rPh>
    <rPh sb="162" eb="164">
      <t>ヘイキン</t>
    </rPh>
    <rPh sb="164" eb="165">
      <t>チ</t>
    </rPh>
    <rPh sb="167" eb="169">
      <t>オオハバ</t>
    </rPh>
    <rPh sb="170" eb="172">
      <t>シタマワ</t>
    </rPh>
    <rPh sb="178" eb="180">
      <t>コンゴ</t>
    </rPh>
    <rPh sb="181" eb="183">
      <t>コウシン</t>
    </rPh>
    <rPh sb="183" eb="185">
      <t>トウシ</t>
    </rPh>
    <rPh sb="186" eb="188">
      <t>ヨテイ</t>
    </rPh>
    <rPh sb="195" eb="196">
      <t>リツ</t>
    </rPh>
    <rPh sb="197" eb="198">
      <t>タカ</t>
    </rPh>
    <rPh sb="207" eb="209">
      <t>ヨソウ</t>
    </rPh>
    <phoneticPr fontId="4"/>
  </si>
  <si>
    <t>①有形固定資産減価償却率
　平成30年度から地方公営企業法の財務適用を行い、同年度から減価償却費を算定しているため、有形固定資産減価償却費率は平均値より低くなっている。しかし、昭和56年に供用開始しており、施設等の老朽化が進行しているため、改築更新等を検討していく必要がある。
　令和5年度から管渠の基礎調査を実施していく。</t>
    <rPh sb="58" eb="60">
      <t>ユウケイ</t>
    </rPh>
    <rPh sb="60" eb="64">
      <t>コテイシサン</t>
    </rPh>
    <rPh sb="69" eb="70">
      <t>リツ</t>
    </rPh>
    <rPh sb="140" eb="142">
      <t>レイワ</t>
    </rPh>
    <rPh sb="143" eb="145">
      <t>ネンド</t>
    </rPh>
    <rPh sb="147" eb="149">
      <t>カンキョ</t>
    </rPh>
    <rPh sb="150" eb="154">
      <t>キソチョウサ</t>
    </rPh>
    <rPh sb="155" eb="15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</si>
</sst>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5-46C7-B2BC-1FF363A404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F005-46C7-B2BC-1FF363A404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74.099999999999994</c:v>
                </c:pt>
                <c:pt idx="1">
                  <c:v>78.06</c:v>
                </c:pt>
                <c:pt idx="2">
                  <c:v>69.260000000000005</c:v>
                </c:pt>
                <c:pt idx="3">
                  <c:v>72.28</c:v>
                </c:pt>
                <c:pt idx="4">
                  <c:v>70.14</c:v>
                </c:pt>
              </c:numCache>
            </c:numRef>
          </c:val>
          <c:extLst>
            <c:ext xmlns:c16="http://schemas.microsoft.com/office/drawing/2014/chart" uri="{C3380CC4-5D6E-409C-BE32-E72D297353CC}">
              <c16:uniqueId val="{00000000-D3BD-4BE8-B3C9-5D1ABF4E95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D3BD-4BE8-B3C9-5D1ABF4E95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90.47</c:v>
                </c:pt>
                <c:pt idx="1">
                  <c:v>90.46</c:v>
                </c:pt>
                <c:pt idx="2">
                  <c:v>90.62</c:v>
                </c:pt>
                <c:pt idx="3">
                  <c:v>91.59</c:v>
                </c:pt>
                <c:pt idx="4">
                  <c:v>91.65</c:v>
                </c:pt>
              </c:numCache>
            </c:numRef>
          </c:val>
          <c:extLst>
            <c:ext xmlns:c16="http://schemas.microsoft.com/office/drawing/2014/chart" uri="{C3380CC4-5D6E-409C-BE32-E72D297353CC}">
              <c16:uniqueId val="{00000000-9FC5-4DBE-865D-67E4757869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9FC5-4DBE-865D-67E4757869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107.8</c:v>
                </c:pt>
                <c:pt idx="1">
                  <c:v>112.61</c:v>
                </c:pt>
                <c:pt idx="2">
                  <c:v>105.25</c:v>
                </c:pt>
                <c:pt idx="3">
                  <c:v>99.47</c:v>
                </c:pt>
                <c:pt idx="4">
                  <c:v>97</c:v>
                </c:pt>
              </c:numCache>
            </c:numRef>
          </c:val>
          <c:extLst>
            <c:ext xmlns:c16="http://schemas.microsoft.com/office/drawing/2014/chart" uri="{C3380CC4-5D6E-409C-BE32-E72D297353CC}">
              <c16:uniqueId val="{00000000-3F47-478C-8F98-2350217099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3F47-478C-8F98-2350217099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3.65</c:v>
                </c:pt>
                <c:pt idx="1">
                  <c:v>7.26</c:v>
                </c:pt>
                <c:pt idx="2">
                  <c:v>10.66</c:v>
                </c:pt>
                <c:pt idx="3">
                  <c:v>14.32</c:v>
                </c:pt>
                <c:pt idx="4">
                  <c:v>17.98</c:v>
                </c:pt>
              </c:numCache>
            </c:numRef>
          </c:val>
          <c:extLst>
            <c:ext xmlns:c16="http://schemas.microsoft.com/office/drawing/2014/chart" uri="{C3380CC4-5D6E-409C-BE32-E72D297353CC}">
              <c16:uniqueId val="{00000000-16A9-4C00-8432-991530BDC0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16A9-4C00-8432-991530BDC0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D-49A5-B5DE-1559DE7A0D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0D-49A5-B5DE-1559DE7A0D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1.57</c:v>
                </c:pt>
                <c:pt idx="4" formatCode="#,##0.00;&quot;△&quot;#,##0.00;&quot;-&quot;">
                  <c:v>10.48</c:v>
                </c:pt>
              </c:numCache>
            </c:numRef>
          </c:val>
          <c:extLst>
            <c:ext xmlns:c16="http://schemas.microsoft.com/office/drawing/2014/chart" uri="{C3380CC4-5D6E-409C-BE32-E72D297353CC}">
              <c16:uniqueId val="{00000000-0DAA-4C7F-9C4E-E99601BA19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0DAA-4C7F-9C4E-E99601BA19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84.85</c:v>
                </c:pt>
                <c:pt idx="1">
                  <c:v>110.11</c:v>
                </c:pt>
                <c:pt idx="2">
                  <c:v>73.42</c:v>
                </c:pt>
                <c:pt idx="3">
                  <c:v>90.7</c:v>
                </c:pt>
                <c:pt idx="4">
                  <c:v>181.24</c:v>
                </c:pt>
              </c:numCache>
            </c:numRef>
          </c:val>
          <c:extLst>
            <c:ext xmlns:c16="http://schemas.microsoft.com/office/drawing/2014/chart" uri="{C3380CC4-5D6E-409C-BE32-E72D297353CC}">
              <c16:uniqueId val="{00000000-55E4-4AED-9FD9-6BFE6DE572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55E4-4AED-9FD9-6BFE6DE572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167.99</c:v>
                </c:pt>
                <c:pt idx="1">
                  <c:v>51.21</c:v>
                </c:pt>
                <c:pt idx="2">
                  <c:v>48.34</c:v>
                </c:pt>
                <c:pt idx="3">
                  <c:v>34.229999999999997</c:v>
                </c:pt>
                <c:pt idx="4">
                  <c:v>21.78</c:v>
                </c:pt>
              </c:numCache>
            </c:numRef>
          </c:val>
          <c:extLst>
            <c:ext xmlns:c16="http://schemas.microsoft.com/office/drawing/2014/chart" uri="{C3380CC4-5D6E-409C-BE32-E72D297353CC}">
              <c16:uniqueId val="{00000000-757A-4C38-A543-D7FFAEE3FA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757A-4C38-A543-D7FFAEE3FA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79.23</c:v>
                </c:pt>
                <c:pt idx="1">
                  <c:v>93.04</c:v>
                </c:pt>
                <c:pt idx="2">
                  <c:v>80.94</c:v>
                </c:pt>
                <c:pt idx="3">
                  <c:v>82.34</c:v>
                </c:pt>
                <c:pt idx="4">
                  <c:v>83.77</c:v>
                </c:pt>
              </c:numCache>
            </c:numRef>
          </c:val>
          <c:extLst>
            <c:ext xmlns:c16="http://schemas.microsoft.com/office/drawing/2014/chart" uri="{C3380CC4-5D6E-409C-BE32-E72D297353CC}">
              <c16:uniqueId val="{00000000-214A-4A8B-A64E-9F5B532253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214A-4A8B-A64E-9F5B532253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160.34</c:v>
                </c:pt>
                <c:pt idx="1">
                  <c:v>163.77000000000001</c:v>
                </c:pt>
                <c:pt idx="2">
                  <c:v>150</c:v>
                </c:pt>
                <c:pt idx="3">
                  <c:v>150</c:v>
                </c:pt>
                <c:pt idx="4">
                  <c:v>150</c:v>
                </c:pt>
              </c:numCache>
            </c:numRef>
          </c:val>
          <c:extLst>
            <c:ext xmlns:c16="http://schemas.microsoft.com/office/drawing/2014/chart" uri="{C3380CC4-5D6E-409C-BE32-E72D297353CC}">
              <c16:uniqueId val="{00000000-B505-46E6-BC7A-5C7259237A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B505-46E6-BC7A-5C7259237A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長久手市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60985</v>
      </c>
      <c r="AM8" s="46"/>
      <c r="AN8" s="46"/>
      <c r="AO8" s="46"/>
      <c r="AP8" s="46"/>
      <c r="AQ8" s="46"/>
      <c r="AR8" s="46"/>
      <c r="AS8" s="46"/>
      <c r="AT8" s="45">
        <f>データ!T6</f>
        <v>21.55</v>
      </c>
      <c r="AU8" s="45"/>
      <c r="AV8" s="45"/>
      <c r="AW8" s="45"/>
      <c r="AX8" s="45"/>
      <c r="AY8" s="45"/>
      <c r="AZ8" s="45"/>
      <c r="BA8" s="45"/>
      <c r="BB8" s="45">
        <f>データ!U6</f>
        <v>2829.93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98.11</v>
      </c>
      <c r="J10" s="45"/>
      <c r="K10" s="45"/>
      <c r="L10" s="45"/>
      <c r="M10" s="45"/>
      <c r="N10" s="45"/>
      <c r="O10" s="45"/>
      <c r="P10" s="45">
        <f>データ!P6</f>
        <v>5.81</v>
      </c>
      <c r="Q10" s="45"/>
      <c r="R10" s="45"/>
      <c r="S10" s="45"/>
      <c r="T10" s="45"/>
      <c r="U10" s="45"/>
      <c r="V10" s="45"/>
      <c r="W10" s="45">
        <f>データ!Q6</f>
        <v>81.64</v>
      </c>
      <c r="X10" s="45"/>
      <c r="Y10" s="45"/>
      <c r="Z10" s="45"/>
      <c r="AA10" s="45"/>
      <c r="AB10" s="45"/>
      <c r="AC10" s="45"/>
      <c r="AD10" s="46">
        <f>データ!R6</f>
        <v>2200</v>
      </c>
      <c r="AE10" s="46"/>
      <c r="AF10" s="46"/>
      <c r="AG10" s="46"/>
      <c r="AH10" s="46"/>
      <c r="AI10" s="46"/>
      <c r="AJ10" s="46"/>
      <c r="AK10" s="2"/>
      <c r="AL10" s="46">
        <f>データ!V6</f>
        <v>3532</v>
      </c>
      <c r="AM10" s="46"/>
      <c r="AN10" s="46"/>
      <c r="AO10" s="46"/>
      <c r="AP10" s="46"/>
      <c r="AQ10" s="46"/>
      <c r="AR10" s="46"/>
      <c r="AS10" s="46"/>
      <c r="AT10" s="45">
        <f>データ!W6</f>
        <v>0.82</v>
      </c>
      <c r="AU10" s="45"/>
      <c r="AV10" s="45"/>
      <c r="AW10" s="45"/>
      <c r="AX10" s="45"/>
      <c r="AY10" s="45"/>
      <c r="AZ10" s="45"/>
      <c r="BA10" s="45"/>
      <c r="BB10" s="45">
        <f>データ!X6</f>
        <v>4307.32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POtV/Aa3zZBabDR9WOQ3X1vVYvh4IVfeF4TKaRJsiAGIIK4NKqwBRvc+KvNOKhnCou470abGycG3elEM9dNybA==" saltValue="NrpsuXqIT6VAaFV+cUP2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232386</v>
      </c>
      <c r="D6" s="19">
        <f t="shared" si="3"/>
        <v>46</v>
      </c>
      <c r="E6" s="19">
        <f t="shared" si="3"/>
        <v>17</v>
      </c>
      <c r="F6" s="19">
        <f t="shared" si="3"/>
        <v>5</v>
      </c>
      <c r="G6" s="19">
        <f t="shared" si="3"/>
        <v>0</v>
      </c>
      <c r="H6" s="19" t="str">
        <f t="shared" si="3"/>
        <v>愛知県　長久手市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98.11</v>
      </c>
      <c r="P6" s="20">
        <f t="shared" si="3"/>
        <v>5.81</v>
      </c>
      <c r="Q6" s="20">
        <f t="shared" si="3"/>
        <v>81.64</v>
      </c>
      <c r="R6" s="20">
        <f t="shared" si="3"/>
        <v>2200</v>
      </c>
      <c r="S6" s="20">
        <f t="shared" si="3"/>
        <v>60985</v>
      </c>
      <c r="T6" s="20">
        <f t="shared" si="3"/>
        <v>21.55</v>
      </c>
      <c r="U6" s="20">
        <f t="shared" si="3"/>
        <v>2829.93</v>
      </c>
      <c r="V6" s="20">
        <f t="shared" si="3"/>
        <v>3532</v>
      </c>
      <c r="W6" s="20">
        <f t="shared" si="3"/>
        <v>0.82</v>
      </c>
      <c r="X6" s="20">
        <f t="shared" si="3"/>
        <v>4307.32</v>
      </c>
      <c r="Y6" s="21">
        <f>IF(Y7="",NA(),Y7)</f>
        <v>107.8</v>
      </c>
      <c r="Z6" s="21">
        <f t="shared" ref="Z6:AH6" si="4">IF(Z7="",NA(),Z7)</f>
        <v>112.61</v>
      </c>
      <c r="AA6" s="21">
        <f t="shared" si="4"/>
        <v>105.25</v>
      </c>
      <c r="AB6" s="21">
        <f t="shared" si="4"/>
        <v>99.47</v>
      </c>
      <c r="AC6" s="21">
        <f t="shared" si="4"/>
        <v>97</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1">
        <f t="shared" si="5"/>
        <v>1.57</v>
      </c>
      <c r="AN6" s="21">
        <f t="shared" si="5"/>
        <v>10.48</v>
      </c>
      <c r="AO6" s="21">
        <f t="shared" si="5"/>
        <v>137.09</v>
      </c>
      <c r="AP6" s="21">
        <f t="shared" si="5"/>
        <v>127.98</v>
      </c>
      <c r="AQ6" s="21">
        <f t="shared" si="5"/>
        <v>101.24</v>
      </c>
      <c r="AR6" s="21">
        <f t="shared" si="5"/>
        <v>124.9</v>
      </c>
      <c r="AS6" s="21">
        <f t="shared" si="5"/>
        <v>124.8</v>
      </c>
      <c r="AT6" s="20" t="str">
        <f>IF(AT7="","",IF(AT7="-","【-】","【"&amp;SUBSTITUTE(TEXT(AT7,"#,##0.00"),"-","△")&amp;"】"))</f>
        <v>【133.62】</v>
      </c>
      <c r="AU6" s="21">
        <f>IF(AU7="",NA(),AU7)</f>
        <v>84.85</v>
      </c>
      <c r="AV6" s="21">
        <f t="shared" ref="AV6:BD6" si="6">IF(AV7="",NA(),AV7)</f>
        <v>110.11</v>
      </c>
      <c r="AW6" s="21">
        <f t="shared" si="6"/>
        <v>73.42</v>
      </c>
      <c r="AX6" s="21">
        <f t="shared" si="6"/>
        <v>90.7</v>
      </c>
      <c r="AY6" s="21">
        <f t="shared" si="6"/>
        <v>181.24</v>
      </c>
      <c r="AZ6" s="21">
        <f t="shared" si="6"/>
        <v>43.5</v>
      </c>
      <c r="BA6" s="21">
        <f t="shared" si="6"/>
        <v>44.14</v>
      </c>
      <c r="BB6" s="21">
        <f t="shared" si="6"/>
        <v>37.24</v>
      </c>
      <c r="BC6" s="21">
        <f t="shared" si="6"/>
        <v>33.58</v>
      </c>
      <c r="BD6" s="21">
        <f t="shared" si="6"/>
        <v>35.42</v>
      </c>
      <c r="BE6" s="20" t="str">
        <f>IF(BE7="","",IF(BE7="-","【-】","【"&amp;SUBSTITUTE(TEXT(BE7,"#,##0.00"),"-","△")&amp;"】"))</f>
        <v>【36.94】</v>
      </c>
      <c r="BF6" s="21">
        <f>IF(BF7="",NA(),BF7)</f>
        <v>167.99</v>
      </c>
      <c r="BG6" s="21">
        <f t="shared" ref="BG6:BO6" si="7">IF(BG7="",NA(),BG7)</f>
        <v>51.21</v>
      </c>
      <c r="BH6" s="21">
        <f t="shared" si="7"/>
        <v>48.34</v>
      </c>
      <c r="BI6" s="21">
        <f t="shared" si="7"/>
        <v>34.229999999999997</v>
      </c>
      <c r="BJ6" s="21">
        <f t="shared" si="7"/>
        <v>21.78</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79.23</v>
      </c>
      <c r="BR6" s="21">
        <f t="shared" ref="BR6:BZ6" si="8">IF(BR7="",NA(),BR7)</f>
        <v>93.04</v>
      </c>
      <c r="BS6" s="21">
        <f t="shared" si="8"/>
        <v>80.94</v>
      </c>
      <c r="BT6" s="21">
        <f t="shared" si="8"/>
        <v>82.34</v>
      </c>
      <c r="BU6" s="21">
        <f t="shared" si="8"/>
        <v>83.77</v>
      </c>
      <c r="BV6" s="21">
        <f t="shared" si="8"/>
        <v>65.39</v>
      </c>
      <c r="BW6" s="21">
        <f t="shared" si="8"/>
        <v>65.37</v>
      </c>
      <c r="BX6" s="21">
        <f t="shared" si="8"/>
        <v>68.11</v>
      </c>
      <c r="BY6" s="21">
        <f t="shared" si="8"/>
        <v>67.23</v>
      </c>
      <c r="BZ6" s="21">
        <f t="shared" si="8"/>
        <v>61.82</v>
      </c>
      <c r="CA6" s="20" t="str">
        <f>IF(CA7="","",IF(CA7="-","【-】","【"&amp;SUBSTITUTE(TEXT(CA7,"#,##0.00"),"-","△")&amp;"】"))</f>
        <v>【57.02】</v>
      </c>
      <c r="CB6" s="21">
        <f>IF(CB7="",NA(),CB7)</f>
        <v>160.34</v>
      </c>
      <c r="CC6" s="21">
        <f t="shared" ref="CC6:CK6" si="9">IF(CC7="",NA(),CC7)</f>
        <v>163.77000000000001</v>
      </c>
      <c r="CD6" s="21">
        <f t="shared" si="9"/>
        <v>150</v>
      </c>
      <c r="CE6" s="21">
        <f t="shared" si="9"/>
        <v>150</v>
      </c>
      <c r="CF6" s="21">
        <f t="shared" si="9"/>
        <v>150</v>
      </c>
      <c r="CG6" s="21">
        <f t="shared" si="9"/>
        <v>230.88</v>
      </c>
      <c r="CH6" s="21">
        <f t="shared" si="9"/>
        <v>228.99</v>
      </c>
      <c r="CI6" s="21">
        <f t="shared" si="9"/>
        <v>222.41</v>
      </c>
      <c r="CJ6" s="21">
        <f t="shared" si="9"/>
        <v>228.21</v>
      </c>
      <c r="CK6" s="21">
        <f t="shared" si="9"/>
        <v>246.9</v>
      </c>
      <c r="CL6" s="20" t="str">
        <f>IF(CL7="","",IF(CL7="-","【-】","【"&amp;SUBSTITUTE(TEXT(CL7,"#,##0.00"),"-","△")&amp;"】"))</f>
        <v>【273.68】</v>
      </c>
      <c r="CM6" s="21">
        <f>IF(CM7="",NA(),CM7)</f>
        <v>74.099999999999994</v>
      </c>
      <c r="CN6" s="21">
        <f t="shared" ref="CN6:CV6" si="10">IF(CN7="",NA(),CN7)</f>
        <v>78.06</v>
      </c>
      <c r="CO6" s="21">
        <f t="shared" si="10"/>
        <v>69.260000000000005</v>
      </c>
      <c r="CP6" s="21">
        <f t="shared" si="10"/>
        <v>72.28</v>
      </c>
      <c r="CQ6" s="21">
        <f t="shared" si="10"/>
        <v>70.14</v>
      </c>
      <c r="CR6" s="21">
        <f t="shared" si="10"/>
        <v>56.72</v>
      </c>
      <c r="CS6" s="21">
        <f t="shared" si="10"/>
        <v>54.06</v>
      </c>
      <c r="CT6" s="21">
        <f t="shared" si="10"/>
        <v>55.26</v>
      </c>
      <c r="CU6" s="21">
        <f t="shared" si="10"/>
        <v>54.54</v>
      </c>
      <c r="CV6" s="21">
        <f t="shared" si="10"/>
        <v>52.9</v>
      </c>
      <c r="CW6" s="20" t="str">
        <f>IF(CW7="","",IF(CW7="-","【-】","【"&amp;SUBSTITUTE(TEXT(CW7,"#,##0.00"),"-","△")&amp;"】"))</f>
        <v>【52.55】</v>
      </c>
      <c r="CX6" s="21">
        <f>IF(CX7="",NA(),CX7)</f>
        <v>90.47</v>
      </c>
      <c r="CY6" s="21">
        <f t="shared" ref="CY6:DG6" si="11">IF(CY7="",NA(),CY7)</f>
        <v>90.46</v>
      </c>
      <c r="CZ6" s="21">
        <f t="shared" si="11"/>
        <v>90.62</v>
      </c>
      <c r="DA6" s="21">
        <f t="shared" si="11"/>
        <v>91.59</v>
      </c>
      <c r="DB6" s="21">
        <f t="shared" si="11"/>
        <v>91.65</v>
      </c>
      <c r="DC6" s="21">
        <f t="shared" si="11"/>
        <v>90.04</v>
      </c>
      <c r="DD6" s="21">
        <f t="shared" si="11"/>
        <v>90.11</v>
      </c>
      <c r="DE6" s="21">
        <f t="shared" si="11"/>
        <v>90.52</v>
      </c>
      <c r="DF6" s="21">
        <f t="shared" si="11"/>
        <v>90.3</v>
      </c>
      <c r="DG6" s="21">
        <f t="shared" si="11"/>
        <v>90.3</v>
      </c>
      <c r="DH6" s="20" t="str">
        <f>IF(DH7="","",IF(DH7="-","【-】","【"&amp;SUBSTITUTE(TEXT(DH7,"#,##0.00"),"-","△")&amp;"】"))</f>
        <v>【87.30】</v>
      </c>
      <c r="DI6" s="21">
        <f>IF(DI7="",NA(),DI7)</f>
        <v>3.65</v>
      </c>
      <c r="DJ6" s="21">
        <f t="shared" ref="DJ6:DR6" si="12">IF(DJ7="",NA(),DJ7)</f>
        <v>7.26</v>
      </c>
      <c r="DK6" s="21">
        <f t="shared" si="12"/>
        <v>10.66</v>
      </c>
      <c r="DL6" s="21">
        <f t="shared" si="12"/>
        <v>14.32</v>
      </c>
      <c r="DM6" s="21">
        <f t="shared" si="12"/>
        <v>17.98</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232386</v>
      </c>
      <c r="D7" s="23">
        <v>46</v>
      </c>
      <c r="E7" s="23">
        <v>17</v>
      </c>
      <c r="F7" s="23">
        <v>5</v>
      </c>
      <c r="G7" s="23">
        <v>0</v>
      </c>
      <c r="H7" s="23" t="s">
        <v>96</v>
      </c>
      <c r="I7" s="23" t="s">
        <v>97</v>
      </c>
      <c r="J7" s="23" t="s">
        <v>98</v>
      </c>
      <c r="K7" s="23" t="s">
        <v>99</v>
      </c>
      <c r="L7" s="23" t="s">
        <v>100</v>
      </c>
      <c r="M7" s="23" t="s">
        <v>101</v>
      </c>
      <c r="N7" s="24" t="s">
        <v>102</v>
      </c>
      <c r="O7" s="24">
        <v>98.11</v>
      </c>
      <c r="P7" s="24">
        <v>5.81</v>
      </c>
      <c r="Q7" s="24">
        <v>81.64</v>
      </c>
      <c r="R7" s="24">
        <v>2200</v>
      </c>
      <c r="S7" s="24">
        <v>60985</v>
      </c>
      <c r="T7" s="24">
        <v>21.55</v>
      </c>
      <c r="U7" s="24">
        <v>2829.93</v>
      </c>
      <c r="V7" s="24">
        <v>3532</v>
      </c>
      <c r="W7" s="24">
        <v>0.82</v>
      </c>
      <c r="X7" s="24">
        <v>4307.32</v>
      </c>
      <c r="Y7" s="24">
        <v>107.8</v>
      </c>
      <c r="Z7" s="24">
        <v>112.61</v>
      </c>
      <c r="AA7" s="24">
        <v>105.25</v>
      </c>
      <c r="AB7" s="24">
        <v>99.47</v>
      </c>
      <c r="AC7" s="24">
        <v>97</v>
      </c>
      <c r="AD7" s="24">
        <v>101.27</v>
      </c>
      <c r="AE7" s="24">
        <v>101.91</v>
      </c>
      <c r="AF7" s="24">
        <v>103.09</v>
      </c>
      <c r="AG7" s="24">
        <v>102.11</v>
      </c>
      <c r="AH7" s="24">
        <v>101.91</v>
      </c>
      <c r="AI7" s="24">
        <v>103.61</v>
      </c>
      <c r="AJ7" s="24">
        <v>0</v>
      </c>
      <c r="AK7" s="24">
        <v>0</v>
      </c>
      <c r="AL7" s="24">
        <v>0</v>
      </c>
      <c r="AM7" s="24">
        <v>1.57</v>
      </c>
      <c r="AN7" s="24">
        <v>10.48</v>
      </c>
      <c r="AO7" s="24">
        <v>137.09</v>
      </c>
      <c r="AP7" s="24">
        <v>127.98</v>
      </c>
      <c r="AQ7" s="24">
        <v>101.24</v>
      </c>
      <c r="AR7" s="24">
        <v>124.9</v>
      </c>
      <c r="AS7" s="24">
        <v>124.8</v>
      </c>
      <c r="AT7" s="24">
        <v>133.62</v>
      </c>
      <c r="AU7" s="24">
        <v>84.85</v>
      </c>
      <c r="AV7" s="24">
        <v>110.11</v>
      </c>
      <c r="AW7" s="24">
        <v>73.42</v>
      </c>
      <c r="AX7" s="24">
        <v>90.7</v>
      </c>
      <c r="AY7" s="24">
        <v>181.24</v>
      </c>
      <c r="AZ7" s="24">
        <v>43.5</v>
      </c>
      <c r="BA7" s="24">
        <v>44.14</v>
      </c>
      <c r="BB7" s="24">
        <v>37.24</v>
      </c>
      <c r="BC7" s="24">
        <v>33.58</v>
      </c>
      <c r="BD7" s="24">
        <v>35.42</v>
      </c>
      <c r="BE7" s="24">
        <v>36.94</v>
      </c>
      <c r="BF7" s="24">
        <v>167.99</v>
      </c>
      <c r="BG7" s="24">
        <v>51.21</v>
      </c>
      <c r="BH7" s="24">
        <v>48.34</v>
      </c>
      <c r="BI7" s="24">
        <v>34.229999999999997</v>
      </c>
      <c r="BJ7" s="24">
        <v>21.78</v>
      </c>
      <c r="BK7" s="24">
        <v>654.91999999999996</v>
      </c>
      <c r="BL7" s="24">
        <v>654.71</v>
      </c>
      <c r="BM7" s="24">
        <v>783.8</v>
      </c>
      <c r="BN7" s="24">
        <v>778.81</v>
      </c>
      <c r="BO7" s="24">
        <v>718.49</v>
      </c>
      <c r="BP7" s="24">
        <v>809.19</v>
      </c>
      <c r="BQ7" s="24">
        <v>79.23</v>
      </c>
      <c r="BR7" s="24">
        <v>93.04</v>
      </c>
      <c r="BS7" s="24">
        <v>80.94</v>
      </c>
      <c r="BT7" s="24">
        <v>82.34</v>
      </c>
      <c r="BU7" s="24">
        <v>83.77</v>
      </c>
      <c r="BV7" s="24">
        <v>65.39</v>
      </c>
      <c r="BW7" s="24">
        <v>65.37</v>
      </c>
      <c r="BX7" s="24">
        <v>68.11</v>
      </c>
      <c r="BY7" s="24">
        <v>67.23</v>
      </c>
      <c r="BZ7" s="24">
        <v>61.82</v>
      </c>
      <c r="CA7" s="24">
        <v>57.02</v>
      </c>
      <c r="CB7" s="24">
        <v>160.34</v>
      </c>
      <c r="CC7" s="24">
        <v>163.77000000000001</v>
      </c>
      <c r="CD7" s="24">
        <v>150</v>
      </c>
      <c r="CE7" s="24">
        <v>150</v>
      </c>
      <c r="CF7" s="24">
        <v>150</v>
      </c>
      <c r="CG7" s="24">
        <v>230.88</v>
      </c>
      <c r="CH7" s="24">
        <v>228.99</v>
      </c>
      <c r="CI7" s="24">
        <v>222.41</v>
      </c>
      <c r="CJ7" s="24">
        <v>228.21</v>
      </c>
      <c r="CK7" s="24">
        <v>246.9</v>
      </c>
      <c r="CL7" s="24">
        <v>273.68</v>
      </c>
      <c r="CM7" s="24">
        <v>74.099999999999994</v>
      </c>
      <c r="CN7" s="24">
        <v>78.06</v>
      </c>
      <c r="CO7" s="24">
        <v>69.260000000000005</v>
      </c>
      <c r="CP7" s="24">
        <v>72.28</v>
      </c>
      <c r="CQ7" s="24">
        <v>70.14</v>
      </c>
      <c r="CR7" s="24">
        <v>56.72</v>
      </c>
      <c r="CS7" s="24">
        <v>54.06</v>
      </c>
      <c r="CT7" s="24">
        <v>55.26</v>
      </c>
      <c r="CU7" s="24">
        <v>54.54</v>
      </c>
      <c r="CV7" s="24">
        <v>52.9</v>
      </c>
      <c r="CW7" s="24">
        <v>52.55</v>
      </c>
      <c r="CX7" s="24">
        <v>90.47</v>
      </c>
      <c r="CY7" s="24">
        <v>90.46</v>
      </c>
      <c r="CZ7" s="24">
        <v>90.62</v>
      </c>
      <c r="DA7" s="24">
        <v>91.59</v>
      </c>
      <c r="DB7" s="24">
        <v>91.65</v>
      </c>
      <c r="DC7" s="24">
        <v>90.04</v>
      </c>
      <c r="DD7" s="24">
        <v>90.11</v>
      </c>
      <c r="DE7" s="24">
        <v>90.52</v>
      </c>
      <c r="DF7" s="24">
        <v>90.3</v>
      </c>
      <c r="DG7" s="24">
        <v>90.3</v>
      </c>
      <c r="DH7" s="24">
        <v>87.3</v>
      </c>
      <c r="DI7" s="24">
        <v>3.65</v>
      </c>
      <c r="DJ7" s="24">
        <v>7.26</v>
      </c>
      <c r="DK7" s="24">
        <v>10.66</v>
      </c>
      <c r="DL7" s="24">
        <v>14.32</v>
      </c>
      <c r="DM7" s="24">
        <v>17.98</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有我 泰</cp:lastModifiedBy>
  <dcterms:created xsi:type="dcterms:W3CDTF">2023-12-12T01:02:51Z</dcterms:created>
  <dcterms:modified xsi:type="dcterms:W3CDTF">2024-02-06T09:20:32Z</dcterms:modified>
  <cp:category/>
</cp:coreProperties>
</file>