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Eoi40kbLmedkwNK1b4x3xanEnk/vyWNkcbywQCEYuWrHUH0Ts/gF9FqDNrHlLRbs1Wyn2EFLOS9I5zXGhmzCQ==" workbookSaltValue="ACGS+tzC9xFAK979/5RCI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<sst xmlns="http://schemas.openxmlformats.org/spreadsheetml/2006/main" xmlns:r="http://schemas.openxmlformats.org/officeDocument/2006/relationships" count="115" uniqueCount="115">
  <si>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</si>
  <si>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</si>
  <si>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</si>
  <si>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</si>
  <si>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</si>
  <si>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</si>
  <si>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</si>
  <si>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</si>
  <si>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</si>
  <si>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</si>
  <si>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</si>
  <si>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</si>
  <si>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</si>
  <si>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</si>
  <si>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</si>
  <si>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</si>
  <si>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</si>
  <si>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</si>
  <si>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</si>
  <si>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</si>
  <si>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</si>
  <si>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</si>
  <si>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</si>
  <si>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</si>
  <si>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</si>
  <si>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</si>
  <si>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</si>
  <si>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</si>
  <si>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</si>
  <si>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</si>
  <si>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</si>
  <si>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</si>
  <si>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</si>
  <si>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</si>
  <si>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</si>
  <si>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</si>
  <si>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</si>
  <si>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</si>
  <si>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</si>
  <si>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</si>
  <si>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</si>
  <si>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</si>
  <si>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</si>
  <si>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</si>
  <si>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</si>
  <si>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</si>
  <si>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</si>
  <si>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</si>
  <si>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</si>
  <si>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</si>
  <si>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</si>
  <si>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</si>
  <si>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</si>
  <si>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</si>
  <si>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</si>
  <si>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</si>
  <si>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</si>
  <si>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</si>
  <si>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</si>
  <si>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</si>
  <si>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</si>
  <si>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</si>
  <si>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</si>
  <si>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</si>
  <si>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</si>
  <si>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</si>
  <si>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</si>
  <si>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</si>
  <si>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</si>
  <si>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</si>
  <si>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</si>
  <si>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</si>
  <si>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</si>
  <si>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</si>
  <si>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</si>
  <si>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</si>
  <si>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</si>
  <si>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</si>
  <si>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</si>
  <si>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</si>
  <si>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</si>
  <si>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</si>
  <si>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</si>
  <si>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</si>
  <si>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</si>
  <si>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</si>
  <si>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</si>
  <si>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</si>
  <si>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</si>
  <si>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</si>
  <si>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</si>
  <si>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</si>
  <si>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</si>
  <si>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</si>
  <si>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</si>
  <si>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長久手市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</si>
  <si>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</si>
  <si>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</si>
  <si>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</si>
  <si>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</si>
  <si>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</si>
  <si>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</si>
  <si>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</si>
  <si>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</si>
  <si>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</si>
  <si>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</si>
  <si>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</si>
  <si>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</si>
  <si>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</si>
  <si>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</si>
  <si>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</si>
  <si>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</si>
  <si>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①経常収支比率は、一般会計繰入金の減額により100％を下回った。今後の更新投資等の財源確保のため、事業の効率化及び使用料の改定等収入の確保に努める必要がある。
③流動比率は、企業債償還金の残高が減ってきているため増加となった。引き続き事業の効率化及び使用料の改定等収入の確保を検討する必要がある。
④企業債残高対事業規模比率は、令和７年度に償還完了予定。
⑤経費回収率は、100％を下回っている。収入の確保、事業の効率化を図る必要があり、特に使用料の改定を検討していく。
⑥汚水処理原価は、平均値を下回っているが、今後の更新投資等の財源確保のため、事業の効率化及び使用料の改定等収入の確保を検討する必要がある。
⑧水洗化率は、100％を目標とし、率の向上に努めていく必要がある。</t>
    <rPh sb="17" eb="19">
      <t>ゲンガク</t>
    </rPh>
    <rPh sb="27" eb="29">
      <t>シタマワ</t>
    </rPh>
    <rPh sb="64" eb="66">
      <t>シュウニュウ</t>
    </rPh>
    <rPh sb="67" eb="69">
      <t>カクホ</t>
    </rPh>
    <rPh sb="70" eb="71">
      <t>ツト</t>
    </rPh>
    <rPh sb="84" eb="85">
      <t>リツ</t>
    </rPh>
    <rPh sb="87" eb="89">
      <t>キギョウ</t>
    </rPh>
    <rPh sb="106" eb="108">
      <t>ゾウカ</t>
    </rPh>
    <rPh sb="113" eb="114">
      <t>ヒ</t>
    </rPh>
    <rPh sb="115" eb="116">
      <t>ツヅ</t>
    </rPh>
    <rPh sb="198" eb="200">
      <t>シュウニュウ</t>
    </rPh>
    <rPh sb="201" eb="203">
      <t>カクホ</t>
    </rPh>
    <rPh sb="204" eb="206">
      <t>ジギョウ</t>
    </rPh>
    <rPh sb="207" eb="210">
      <t>コウリツカ</t>
    </rPh>
    <rPh sb="211" eb="212">
      <t>ハカ</t>
    </rPh>
    <rPh sb="213" eb="215">
      <t>ヒツヨウ</t>
    </rPh>
    <rPh sb="219" eb="220">
      <t>トク</t>
    </rPh>
    <rPh sb="221" eb="224">
      <t>シヨウリョウ</t>
    </rPh>
    <rPh sb="225" eb="227">
      <t>カイテイ</t>
    </rPh>
    <rPh sb="228" eb="230">
      <t>ケントウ</t>
    </rPh>
    <phoneticPr fontId="13"/>
  </si>
  <si>
    <t>①有形固定資産減価償却率
　平成30年度より地方公営企業法の財務適用を行い、同年度より減価償却費を算定していることから、減価償却費累計額も平均値より低くなっている。しかし、昭和56年に供用開始しており、施設等の老朽化が進行しているため、改築更新等を検討していく必要がある。</t>
  </si>
  <si>
    <t>　経営の健全性・効率性に係る指標について、平均値を上回っているが、施設等の老朽化が進行しているため、引き続き収入の確保と事業の効率化等を進めていき、効率的に改築更新を行う必要がある。特に収入を確保するために、使用料の改定を検討していく。
　老朽化については、平成30年度から地方公営企業法適用しているため率は低くなっているが、供用開始から40年経過しているので効率的に更新を進めていく必要がある。
　令和元年度経営戦略策定済み、令和６年度経営戦略見直し予定。</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</si>
</sst>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4.e-002</c:v>
                </c:pt>
                <c:pt idx="2">
                  <c:v>2.e-002</c:v>
                </c:pt>
                <c:pt idx="3">
                  <c:v>2.e-002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74.099999999999994</c:v>
                </c:pt>
                <c:pt idx="2">
                  <c:v>78.06</c:v>
                </c:pt>
                <c:pt idx="3">
                  <c:v>69.260000000000005</c:v>
                </c:pt>
                <c:pt idx="4">
                  <c:v>72.28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56.72</c:v>
                </c:pt>
                <c:pt idx="2">
                  <c:v>54.06</c:v>
                </c:pt>
                <c:pt idx="3">
                  <c:v>55.26</c:v>
                </c:pt>
                <c:pt idx="4">
                  <c:v>54.54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90.47</c:v>
                </c:pt>
                <c:pt idx="2">
                  <c:v>90.46</c:v>
                </c:pt>
                <c:pt idx="3">
                  <c:v>90.62</c:v>
                </c:pt>
                <c:pt idx="4">
                  <c:v>91.59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90.04</c:v>
                </c:pt>
                <c:pt idx="2">
                  <c:v>90.11</c:v>
                </c:pt>
                <c:pt idx="3">
                  <c:v>90.52</c:v>
                </c:pt>
                <c:pt idx="4">
                  <c:v>90.3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107.8</c:v>
                </c:pt>
                <c:pt idx="2">
                  <c:v>112.61</c:v>
                </c:pt>
                <c:pt idx="3">
                  <c:v>105.25</c:v>
                </c:pt>
                <c:pt idx="4">
                  <c:v>99.47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101.27</c:v>
                </c:pt>
                <c:pt idx="2">
                  <c:v>101.91</c:v>
                </c:pt>
                <c:pt idx="3">
                  <c:v>103.09</c:v>
                </c:pt>
                <c:pt idx="4">
                  <c:v>102.11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3.65</c:v>
                </c:pt>
                <c:pt idx="2">
                  <c:v>7.26</c:v>
                </c:pt>
                <c:pt idx="3">
                  <c:v>10.66</c:v>
                </c:pt>
                <c:pt idx="4">
                  <c:v>14.32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24.32</c:v>
                </c:pt>
                <c:pt idx="2">
                  <c:v>28.19</c:v>
                </c:pt>
                <c:pt idx="3">
                  <c:v>24.8</c:v>
                </c:pt>
                <c:pt idx="4">
                  <c:v>28.12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c:v>0</c:v>
                </c:pt>
                <c:pt idx="2">
                  <c:v>0</c:v>
                </c:pt>
                <c:pt idx="3">
                  <c:v>0</c:v>
                </c:pt>
                <c:pt idx="4" formatCode="#,##0.00;&quot;△&quot;#,##0.00;&quot;-&quot;">
                  <c:v>1.5699999999999998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137.09</c:v>
                </c:pt>
                <c:pt idx="2">
                  <c:v>127.98</c:v>
                </c:pt>
                <c:pt idx="3">
                  <c:v>101.24</c:v>
                </c:pt>
                <c:pt idx="4">
                  <c:v>124.9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84.85</c:v>
                </c:pt>
                <c:pt idx="2">
                  <c:v>110.11</c:v>
                </c:pt>
                <c:pt idx="3">
                  <c:v>73.42</c:v>
                </c:pt>
                <c:pt idx="4">
                  <c:v>90.7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43.5</c:v>
                </c:pt>
                <c:pt idx="2">
                  <c:v>44.14</c:v>
                </c:pt>
                <c:pt idx="3">
                  <c:v>37.24</c:v>
                </c:pt>
                <c:pt idx="4">
                  <c:v>33.58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167.99</c:v>
                </c:pt>
                <c:pt idx="2">
                  <c:v>51.21</c:v>
                </c:pt>
                <c:pt idx="3">
                  <c:v>48.34</c:v>
                </c:pt>
                <c:pt idx="4">
                  <c:v>34.229999999999997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654.91999999999996</c:v>
                </c:pt>
                <c:pt idx="2">
                  <c:v>654.71</c:v>
                </c:pt>
                <c:pt idx="3">
                  <c:v>783.8</c:v>
                </c:pt>
                <c:pt idx="4">
                  <c:v>778.81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79.23</c:v>
                </c:pt>
                <c:pt idx="2">
                  <c:v>93.04</c:v>
                </c:pt>
                <c:pt idx="3">
                  <c:v>80.94</c:v>
                </c:pt>
                <c:pt idx="4">
                  <c:v>82.34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65.39</c:v>
                </c:pt>
                <c:pt idx="2">
                  <c:v>65.37</c:v>
                </c:pt>
                <c:pt idx="3">
                  <c:v>68.11</c:v>
                </c:pt>
                <c:pt idx="4">
                  <c:v>67.23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160.34</c:v>
                </c:pt>
                <c:pt idx="2">
                  <c:v>163.77000000000001</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230.88</c:v>
                </c:pt>
                <c:pt idx="2">
                  <c:v>228.99</c:v>
                </c:pt>
                <c:pt idx="3">
                  <c:v>222.41</c:v>
                </c:pt>
                <c:pt idx="4">
                  <c:v>228.21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7"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愛知県　長久手市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60517</v>
      </c>
      <c r="AM8" s="21"/>
      <c r="AN8" s="21"/>
      <c r="AO8" s="21"/>
      <c r="AP8" s="21"/>
      <c r="AQ8" s="21"/>
      <c r="AR8" s="21"/>
      <c r="AS8" s="21"/>
      <c r="AT8" s="7">
        <f>データ!T6</f>
        <v>21.55</v>
      </c>
      <c r="AU8" s="7"/>
      <c r="AV8" s="7"/>
      <c r="AW8" s="7"/>
      <c r="AX8" s="7"/>
      <c r="AY8" s="7"/>
      <c r="AZ8" s="7"/>
      <c r="BA8" s="7"/>
      <c r="BB8" s="7">
        <f>データ!U6</f>
        <v>2808.21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96.36</v>
      </c>
      <c r="J10" s="7"/>
      <c r="K10" s="7"/>
      <c r="L10" s="7"/>
      <c r="M10" s="7"/>
      <c r="N10" s="7"/>
      <c r="O10" s="7"/>
      <c r="P10" s="7">
        <f>データ!P6</f>
        <v>5.81</v>
      </c>
      <c r="Q10" s="7"/>
      <c r="R10" s="7"/>
      <c r="S10" s="7"/>
      <c r="T10" s="7"/>
      <c r="U10" s="7"/>
      <c r="V10" s="7"/>
      <c r="W10" s="7">
        <f>データ!Q6</f>
        <v>80.12</v>
      </c>
      <c r="X10" s="7"/>
      <c r="Y10" s="7"/>
      <c r="Z10" s="7"/>
      <c r="AA10" s="7"/>
      <c r="AB10" s="7"/>
      <c r="AC10" s="7"/>
      <c r="AD10" s="21">
        <f>データ!R6</f>
        <v>2200</v>
      </c>
      <c r="AE10" s="21"/>
      <c r="AF10" s="21"/>
      <c r="AG10" s="21"/>
      <c r="AH10" s="21"/>
      <c r="AI10" s="21"/>
      <c r="AJ10" s="21"/>
      <c r="AK10" s="2"/>
      <c r="AL10" s="21">
        <f>データ!V6</f>
        <v>3506</v>
      </c>
      <c r="AM10" s="21"/>
      <c r="AN10" s="21"/>
      <c r="AO10" s="21"/>
      <c r="AP10" s="21"/>
      <c r="AQ10" s="21"/>
      <c r="AR10" s="21"/>
      <c r="AS10" s="21"/>
      <c r="AT10" s="7">
        <f>データ!W6</f>
        <v>0.82</v>
      </c>
      <c r="AU10" s="7"/>
      <c r="AV10" s="7"/>
      <c r="AW10" s="7"/>
      <c r="AX10" s="7"/>
      <c r="AY10" s="7"/>
      <c r="AZ10" s="7"/>
      <c r="BA10" s="7"/>
      <c r="BB10" s="7">
        <f>データ!X6</f>
        <v>4275.6099999999997</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LyqkKEpip52pzS7bWfwC/JhiR/uSz8C5CtOSAZAyCy0vbns6Vkjl5t+dLjzS90MLNY26Yote+S3id/zesjc4ow==" saltValue="KKFkZVmpXEQ1UalWxAI+d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232386</v>
      </c>
      <c r="D6" s="61">
        <f t="shared" si="1"/>
        <v>46</v>
      </c>
      <c r="E6" s="61">
        <f t="shared" si="1"/>
        <v>17</v>
      </c>
      <c r="F6" s="61">
        <f t="shared" si="1"/>
        <v>5</v>
      </c>
      <c r="G6" s="61">
        <f t="shared" si="1"/>
        <v>0</v>
      </c>
      <c r="H6" s="61" t="str">
        <f t="shared" si="1"/>
        <v>愛知県　長久手市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96.36</v>
      </c>
      <c r="P6" s="70">
        <f t="shared" si="1"/>
        <v>5.81</v>
      </c>
      <c r="Q6" s="70">
        <f t="shared" si="1"/>
        <v>80.12</v>
      </c>
      <c r="R6" s="70">
        <f t="shared" si="1"/>
        <v>2200</v>
      </c>
      <c r="S6" s="70">
        <f t="shared" si="1"/>
        <v>60517</v>
      </c>
      <c r="T6" s="70">
        <f t="shared" si="1"/>
        <v>21.55</v>
      </c>
      <c r="U6" s="70">
        <f t="shared" si="1"/>
        <v>2808.21</v>
      </c>
      <c r="V6" s="70">
        <f t="shared" si="1"/>
        <v>3506</v>
      </c>
      <c r="W6" s="70">
        <f t="shared" si="1"/>
        <v>0.82</v>
      </c>
      <c r="X6" s="70">
        <f t="shared" si="1"/>
        <v>4275.6099999999997</v>
      </c>
      <c r="Y6" s="78" t="str">
        <f t="shared" ref="Y6:AH6" si="2">IF(Y7="",NA(),Y7)</f>
        <v>-</v>
      </c>
      <c r="Z6" s="78">
        <f t="shared" si="2"/>
        <v>107.8</v>
      </c>
      <c r="AA6" s="78">
        <f t="shared" si="2"/>
        <v>112.61</v>
      </c>
      <c r="AB6" s="78">
        <f t="shared" si="2"/>
        <v>105.25</v>
      </c>
      <c r="AC6" s="78">
        <f t="shared" si="2"/>
        <v>99.47</v>
      </c>
      <c r="AD6" s="78" t="str">
        <f t="shared" si="2"/>
        <v>-</v>
      </c>
      <c r="AE6" s="78">
        <f t="shared" si="2"/>
        <v>101.27</v>
      </c>
      <c r="AF6" s="78">
        <f t="shared" si="2"/>
        <v>101.91</v>
      </c>
      <c r="AG6" s="78">
        <f t="shared" si="2"/>
        <v>103.09</v>
      </c>
      <c r="AH6" s="78">
        <f t="shared" si="2"/>
        <v>102.11</v>
      </c>
      <c r="AI6" s="70" t="str">
        <f>IF(AI7="","",IF(AI7="-","【-】","【"&amp;SUBSTITUTE(TEXT(AI7,"#,##0.00"),"-","△")&amp;"】"))</f>
        <v>【104.16】</v>
      </c>
      <c r="AJ6" s="78" t="str">
        <f t="shared" ref="AJ6:AS6" si="3">IF(AJ7="",NA(),AJ7)</f>
        <v>-</v>
      </c>
      <c r="AK6" s="70">
        <f t="shared" si="3"/>
        <v>0</v>
      </c>
      <c r="AL6" s="70">
        <f t="shared" si="3"/>
        <v>0</v>
      </c>
      <c r="AM6" s="70">
        <f t="shared" si="3"/>
        <v>0</v>
      </c>
      <c r="AN6" s="78">
        <f t="shared" si="3"/>
        <v>1.5699999999999998</v>
      </c>
      <c r="AO6" s="78" t="str">
        <f t="shared" si="3"/>
        <v>-</v>
      </c>
      <c r="AP6" s="78">
        <f t="shared" si="3"/>
        <v>137.09</v>
      </c>
      <c r="AQ6" s="78">
        <f t="shared" si="3"/>
        <v>127.98</v>
      </c>
      <c r="AR6" s="78">
        <f t="shared" si="3"/>
        <v>101.24</v>
      </c>
      <c r="AS6" s="78">
        <f t="shared" si="3"/>
        <v>124.9</v>
      </c>
      <c r="AT6" s="70" t="str">
        <f>IF(AT7="","",IF(AT7="-","【-】","【"&amp;SUBSTITUTE(TEXT(AT7,"#,##0.00"),"-","△")&amp;"】"))</f>
        <v>【128.23】</v>
      </c>
      <c r="AU6" s="78" t="str">
        <f t="shared" ref="AU6:BD6" si="4">IF(AU7="",NA(),AU7)</f>
        <v>-</v>
      </c>
      <c r="AV6" s="78">
        <f t="shared" si="4"/>
        <v>84.85</v>
      </c>
      <c r="AW6" s="78">
        <f t="shared" si="4"/>
        <v>110.11</v>
      </c>
      <c r="AX6" s="78">
        <f t="shared" si="4"/>
        <v>73.42</v>
      </c>
      <c r="AY6" s="78">
        <f t="shared" si="4"/>
        <v>90.7</v>
      </c>
      <c r="AZ6" s="78" t="str">
        <f t="shared" si="4"/>
        <v>-</v>
      </c>
      <c r="BA6" s="78">
        <f t="shared" si="4"/>
        <v>43.5</v>
      </c>
      <c r="BB6" s="78">
        <f t="shared" si="4"/>
        <v>44.14</v>
      </c>
      <c r="BC6" s="78">
        <f t="shared" si="4"/>
        <v>37.24</v>
      </c>
      <c r="BD6" s="78">
        <f t="shared" si="4"/>
        <v>33.58</v>
      </c>
      <c r="BE6" s="70" t="str">
        <f>IF(BE7="","",IF(BE7="-","【-】","【"&amp;SUBSTITUTE(TEXT(BE7,"#,##0.00"),"-","△")&amp;"】"))</f>
        <v>【34.77】</v>
      </c>
      <c r="BF6" s="78" t="str">
        <f t="shared" ref="BF6:BO6" si="5">IF(BF7="",NA(),BF7)</f>
        <v>-</v>
      </c>
      <c r="BG6" s="78">
        <f t="shared" si="5"/>
        <v>167.99</v>
      </c>
      <c r="BH6" s="78">
        <f t="shared" si="5"/>
        <v>51.21</v>
      </c>
      <c r="BI6" s="78">
        <f t="shared" si="5"/>
        <v>48.34</v>
      </c>
      <c r="BJ6" s="78">
        <f t="shared" si="5"/>
        <v>34.229999999999997</v>
      </c>
      <c r="BK6" s="78" t="str">
        <f t="shared" si="5"/>
        <v>-</v>
      </c>
      <c r="BL6" s="78">
        <f t="shared" si="5"/>
        <v>654.91999999999996</v>
      </c>
      <c r="BM6" s="78">
        <f t="shared" si="5"/>
        <v>654.71</v>
      </c>
      <c r="BN6" s="78">
        <f t="shared" si="5"/>
        <v>783.8</v>
      </c>
      <c r="BO6" s="78">
        <f t="shared" si="5"/>
        <v>778.81</v>
      </c>
      <c r="BP6" s="70" t="str">
        <f>IF(BP7="","",IF(BP7="-","【-】","【"&amp;SUBSTITUTE(TEXT(BP7,"#,##0.00"),"-","△")&amp;"】"))</f>
        <v>【786.37】</v>
      </c>
      <c r="BQ6" s="78" t="str">
        <f t="shared" ref="BQ6:BZ6" si="6">IF(BQ7="",NA(),BQ7)</f>
        <v>-</v>
      </c>
      <c r="BR6" s="78">
        <f t="shared" si="6"/>
        <v>79.23</v>
      </c>
      <c r="BS6" s="78">
        <f t="shared" si="6"/>
        <v>93.04</v>
      </c>
      <c r="BT6" s="78">
        <f t="shared" si="6"/>
        <v>80.94</v>
      </c>
      <c r="BU6" s="78">
        <f t="shared" si="6"/>
        <v>82.34</v>
      </c>
      <c r="BV6" s="78" t="str">
        <f t="shared" si="6"/>
        <v>-</v>
      </c>
      <c r="BW6" s="78">
        <f t="shared" si="6"/>
        <v>65.39</v>
      </c>
      <c r="BX6" s="78">
        <f t="shared" si="6"/>
        <v>65.37</v>
      </c>
      <c r="BY6" s="78">
        <f t="shared" si="6"/>
        <v>68.11</v>
      </c>
      <c r="BZ6" s="78">
        <f t="shared" si="6"/>
        <v>67.23</v>
      </c>
      <c r="CA6" s="70" t="str">
        <f>IF(CA7="","",IF(CA7="-","【-】","【"&amp;SUBSTITUTE(TEXT(CA7,"#,##0.00"),"-","△")&amp;"】"))</f>
        <v>【60.65】</v>
      </c>
      <c r="CB6" s="78" t="str">
        <f t="shared" ref="CB6:CK6" si="7">IF(CB7="",NA(),CB7)</f>
        <v>-</v>
      </c>
      <c r="CC6" s="78">
        <f t="shared" si="7"/>
        <v>160.34</v>
      </c>
      <c r="CD6" s="78">
        <f t="shared" si="7"/>
        <v>163.77000000000001</v>
      </c>
      <c r="CE6" s="78">
        <f t="shared" si="7"/>
        <v>150</v>
      </c>
      <c r="CF6" s="78">
        <f t="shared" si="7"/>
        <v>150</v>
      </c>
      <c r="CG6" s="78" t="str">
        <f t="shared" si="7"/>
        <v>-</v>
      </c>
      <c r="CH6" s="78">
        <f t="shared" si="7"/>
        <v>230.88</v>
      </c>
      <c r="CI6" s="78">
        <f t="shared" si="7"/>
        <v>228.99</v>
      </c>
      <c r="CJ6" s="78">
        <f t="shared" si="7"/>
        <v>222.41</v>
      </c>
      <c r="CK6" s="78">
        <f t="shared" si="7"/>
        <v>228.21</v>
      </c>
      <c r="CL6" s="70" t="str">
        <f>IF(CL7="","",IF(CL7="-","【-】","【"&amp;SUBSTITUTE(TEXT(CL7,"#,##0.00"),"-","△")&amp;"】"))</f>
        <v>【256.97】</v>
      </c>
      <c r="CM6" s="78" t="str">
        <f t="shared" ref="CM6:CV6" si="8">IF(CM7="",NA(),CM7)</f>
        <v>-</v>
      </c>
      <c r="CN6" s="78">
        <f t="shared" si="8"/>
        <v>74.099999999999994</v>
      </c>
      <c r="CO6" s="78">
        <f t="shared" si="8"/>
        <v>78.06</v>
      </c>
      <c r="CP6" s="78">
        <f t="shared" si="8"/>
        <v>69.260000000000005</v>
      </c>
      <c r="CQ6" s="78">
        <f t="shared" si="8"/>
        <v>72.28</v>
      </c>
      <c r="CR6" s="78" t="str">
        <f t="shared" si="8"/>
        <v>-</v>
      </c>
      <c r="CS6" s="78">
        <f t="shared" si="8"/>
        <v>56.72</v>
      </c>
      <c r="CT6" s="78">
        <f t="shared" si="8"/>
        <v>54.06</v>
      </c>
      <c r="CU6" s="78">
        <f t="shared" si="8"/>
        <v>55.26</v>
      </c>
      <c r="CV6" s="78">
        <f t="shared" si="8"/>
        <v>54.54</v>
      </c>
      <c r="CW6" s="70" t="str">
        <f>IF(CW7="","",IF(CW7="-","【-】","【"&amp;SUBSTITUTE(TEXT(CW7,"#,##0.00"),"-","△")&amp;"】"))</f>
        <v>【61.14】</v>
      </c>
      <c r="CX6" s="78" t="str">
        <f t="shared" ref="CX6:DG6" si="9">IF(CX7="",NA(),CX7)</f>
        <v>-</v>
      </c>
      <c r="CY6" s="78">
        <f t="shared" si="9"/>
        <v>90.47</v>
      </c>
      <c r="CZ6" s="78">
        <f t="shared" si="9"/>
        <v>90.46</v>
      </c>
      <c r="DA6" s="78">
        <f t="shared" si="9"/>
        <v>90.62</v>
      </c>
      <c r="DB6" s="78">
        <f t="shared" si="9"/>
        <v>91.59</v>
      </c>
      <c r="DC6" s="78" t="str">
        <f t="shared" si="9"/>
        <v>-</v>
      </c>
      <c r="DD6" s="78">
        <f t="shared" si="9"/>
        <v>90.04</v>
      </c>
      <c r="DE6" s="78">
        <f t="shared" si="9"/>
        <v>90.11</v>
      </c>
      <c r="DF6" s="78">
        <f t="shared" si="9"/>
        <v>90.52</v>
      </c>
      <c r="DG6" s="78">
        <f t="shared" si="9"/>
        <v>90.3</v>
      </c>
      <c r="DH6" s="70" t="str">
        <f>IF(DH7="","",IF(DH7="-","【-】","【"&amp;SUBSTITUTE(TEXT(DH7,"#,##0.00"),"-","△")&amp;"】"))</f>
        <v>【86.91】</v>
      </c>
      <c r="DI6" s="78" t="str">
        <f t="shared" ref="DI6:DR6" si="10">IF(DI7="",NA(),DI7)</f>
        <v>-</v>
      </c>
      <c r="DJ6" s="78">
        <f t="shared" si="10"/>
        <v>3.65</v>
      </c>
      <c r="DK6" s="78">
        <f t="shared" si="10"/>
        <v>7.26</v>
      </c>
      <c r="DL6" s="78">
        <f t="shared" si="10"/>
        <v>10.66</v>
      </c>
      <c r="DM6" s="78">
        <f t="shared" si="10"/>
        <v>14.32</v>
      </c>
      <c r="DN6" s="78" t="str">
        <f t="shared" si="10"/>
        <v>-</v>
      </c>
      <c r="DO6" s="78">
        <f t="shared" si="10"/>
        <v>24.32</v>
      </c>
      <c r="DP6" s="78">
        <f t="shared" si="10"/>
        <v>28.19</v>
      </c>
      <c r="DQ6" s="78">
        <f t="shared" si="10"/>
        <v>24.8</v>
      </c>
      <c r="DR6" s="78">
        <f t="shared" si="10"/>
        <v>28.12</v>
      </c>
      <c r="DS6" s="70" t="str">
        <f>IF(DS7="","",IF(DS7="-","【-】","【"&amp;SUBSTITUTE(TEXT(DS7,"#,##0.00"),"-","△")&amp;"】"))</f>
        <v>【24.95】</v>
      </c>
      <c r="DT6" s="78" t="str">
        <f t="shared" ref="DT6:EC6" si="11">IF(DT7="",NA(),DT7)</f>
        <v>-</v>
      </c>
      <c r="DU6" s="70">
        <f t="shared" si="11"/>
        <v>0</v>
      </c>
      <c r="DV6" s="70">
        <f t="shared" si="11"/>
        <v>0</v>
      </c>
      <c r="DW6" s="70">
        <f t="shared" si="11"/>
        <v>0</v>
      </c>
      <c r="DX6" s="70">
        <f t="shared" si="11"/>
        <v>0</v>
      </c>
      <c r="DY6" s="78" t="str">
        <f t="shared" si="11"/>
        <v>-</v>
      </c>
      <c r="DZ6" s="70">
        <f t="shared" si="11"/>
        <v>0</v>
      </c>
      <c r="EA6" s="70">
        <f t="shared" si="11"/>
        <v>0</v>
      </c>
      <c r="EB6" s="70">
        <f t="shared" si="11"/>
        <v>0</v>
      </c>
      <c r="EC6" s="70">
        <f t="shared" si="11"/>
        <v>0</v>
      </c>
      <c r="ED6" s="70" t="str">
        <f>IF(ED7="","",IF(ED7="-","【-】","【"&amp;SUBSTITUTE(TEXT(ED7,"#,##0.00"),"-","△")&amp;"】"))</f>
        <v>【0.00】</v>
      </c>
      <c r="EE6" s="78" t="str">
        <f t="shared" ref="EE6:EN6" si="12">IF(EE7="",NA(),EE7)</f>
        <v>-</v>
      </c>
      <c r="EF6" s="70">
        <f t="shared" si="12"/>
        <v>0</v>
      </c>
      <c r="EG6" s="70">
        <f t="shared" si="12"/>
        <v>0</v>
      </c>
      <c r="EH6" s="70">
        <f t="shared" si="12"/>
        <v>0</v>
      </c>
      <c r="EI6" s="70">
        <f t="shared" si="12"/>
        <v>0</v>
      </c>
      <c r="EJ6" s="78" t="str">
        <f t="shared" si="12"/>
        <v>-</v>
      </c>
      <c r="EK6" s="78">
        <f t="shared" si="12"/>
        <v>4.e-002</v>
      </c>
      <c r="EL6" s="78">
        <f t="shared" si="12"/>
        <v>2.e-002</v>
      </c>
      <c r="EM6" s="78">
        <f t="shared" si="12"/>
        <v>2.e-002</v>
      </c>
      <c r="EN6" s="78">
        <f t="shared" si="12"/>
        <v>1.e-002</v>
      </c>
      <c r="EO6" s="70" t="str">
        <f>IF(EO7="","",IF(EO7="-","【-】","【"&amp;SUBSTITUTE(TEXT(EO7,"#,##0.00"),"-","△")&amp;"】"))</f>
        <v>【0.03】</v>
      </c>
    </row>
    <row r="7" spans="1:148" s="55" customFormat="1">
      <c r="A7" s="56"/>
      <c r="B7" s="62">
        <v>2021</v>
      </c>
      <c r="C7" s="62">
        <v>232386</v>
      </c>
      <c r="D7" s="62">
        <v>46</v>
      </c>
      <c r="E7" s="62">
        <v>17</v>
      </c>
      <c r="F7" s="62">
        <v>5</v>
      </c>
      <c r="G7" s="62">
        <v>0</v>
      </c>
      <c r="H7" s="62" t="s">
        <v>95</v>
      </c>
      <c r="I7" s="62" t="s">
        <v>96</v>
      </c>
      <c r="J7" s="62" t="s">
        <v>97</v>
      </c>
      <c r="K7" s="62" t="s">
        <v>98</v>
      </c>
      <c r="L7" s="62" t="s">
        <v>99</v>
      </c>
      <c r="M7" s="62" t="s">
        <v>100</v>
      </c>
      <c r="N7" s="71" t="s">
        <v>101</v>
      </c>
      <c r="O7" s="71">
        <v>96.36</v>
      </c>
      <c r="P7" s="71">
        <v>5.81</v>
      </c>
      <c r="Q7" s="71">
        <v>80.12</v>
      </c>
      <c r="R7" s="71">
        <v>2200</v>
      </c>
      <c r="S7" s="71">
        <v>60517</v>
      </c>
      <c r="T7" s="71">
        <v>21.55</v>
      </c>
      <c r="U7" s="71">
        <v>2808.21</v>
      </c>
      <c r="V7" s="71">
        <v>3506</v>
      </c>
      <c r="W7" s="71">
        <v>0.82</v>
      </c>
      <c r="X7" s="71">
        <v>4275.6099999999997</v>
      </c>
      <c r="Y7" s="71" t="s">
        <v>101</v>
      </c>
      <c r="Z7" s="71">
        <v>107.8</v>
      </c>
      <c r="AA7" s="71">
        <v>112.61</v>
      </c>
      <c r="AB7" s="71">
        <v>105.25</v>
      </c>
      <c r="AC7" s="71">
        <v>99.47</v>
      </c>
      <c r="AD7" s="71" t="s">
        <v>101</v>
      </c>
      <c r="AE7" s="71">
        <v>101.27</v>
      </c>
      <c r="AF7" s="71">
        <v>101.91</v>
      </c>
      <c r="AG7" s="71">
        <v>103.09</v>
      </c>
      <c r="AH7" s="71">
        <v>102.11</v>
      </c>
      <c r="AI7" s="71">
        <v>104.16</v>
      </c>
      <c r="AJ7" s="71" t="s">
        <v>101</v>
      </c>
      <c r="AK7" s="71">
        <v>0</v>
      </c>
      <c r="AL7" s="71">
        <v>0</v>
      </c>
      <c r="AM7" s="71">
        <v>0</v>
      </c>
      <c r="AN7" s="71">
        <v>1.5699999999999998</v>
      </c>
      <c r="AO7" s="71" t="s">
        <v>101</v>
      </c>
      <c r="AP7" s="71">
        <v>137.09</v>
      </c>
      <c r="AQ7" s="71">
        <v>127.98</v>
      </c>
      <c r="AR7" s="71">
        <v>101.24</v>
      </c>
      <c r="AS7" s="71">
        <v>124.9</v>
      </c>
      <c r="AT7" s="71">
        <v>128.22999999999999</v>
      </c>
      <c r="AU7" s="71" t="s">
        <v>101</v>
      </c>
      <c r="AV7" s="71">
        <v>84.85</v>
      </c>
      <c r="AW7" s="71">
        <v>110.11</v>
      </c>
      <c r="AX7" s="71">
        <v>73.42</v>
      </c>
      <c r="AY7" s="71">
        <v>90.7</v>
      </c>
      <c r="AZ7" s="71" t="s">
        <v>101</v>
      </c>
      <c r="BA7" s="71">
        <v>43.5</v>
      </c>
      <c r="BB7" s="71">
        <v>44.14</v>
      </c>
      <c r="BC7" s="71">
        <v>37.24</v>
      </c>
      <c r="BD7" s="71">
        <v>33.58</v>
      </c>
      <c r="BE7" s="71">
        <v>34.770000000000003</v>
      </c>
      <c r="BF7" s="71" t="s">
        <v>101</v>
      </c>
      <c r="BG7" s="71">
        <v>167.99</v>
      </c>
      <c r="BH7" s="71">
        <v>51.21</v>
      </c>
      <c r="BI7" s="71">
        <v>48.34</v>
      </c>
      <c r="BJ7" s="71">
        <v>34.229999999999997</v>
      </c>
      <c r="BK7" s="71" t="s">
        <v>101</v>
      </c>
      <c r="BL7" s="71">
        <v>654.91999999999996</v>
      </c>
      <c r="BM7" s="71">
        <v>654.71</v>
      </c>
      <c r="BN7" s="71">
        <v>783.8</v>
      </c>
      <c r="BO7" s="71">
        <v>778.81</v>
      </c>
      <c r="BP7" s="71">
        <v>786.37</v>
      </c>
      <c r="BQ7" s="71" t="s">
        <v>101</v>
      </c>
      <c r="BR7" s="71">
        <v>79.23</v>
      </c>
      <c r="BS7" s="71">
        <v>93.04</v>
      </c>
      <c r="BT7" s="71">
        <v>80.94</v>
      </c>
      <c r="BU7" s="71">
        <v>82.34</v>
      </c>
      <c r="BV7" s="71" t="s">
        <v>101</v>
      </c>
      <c r="BW7" s="71">
        <v>65.39</v>
      </c>
      <c r="BX7" s="71">
        <v>65.37</v>
      </c>
      <c r="BY7" s="71">
        <v>68.11</v>
      </c>
      <c r="BZ7" s="71">
        <v>67.23</v>
      </c>
      <c r="CA7" s="71">
        <v>60.65</v>
      </c>
      <c r="CB7" s="71" t="s">
        <v>101</v>
      </c>
      <c r="CC7" s="71">
        <v>160.34</v>
      </c>
      <c r="CD7" s="71">
        <v>163.77000000000001</v>
      </c>
      <c r="CE7" s="71">
        <v>150</v>
      </c>
      <c r="CF7" s="71">
        <v>150</v>
      </c>
      <c r="CG7" s="71" t="s">
        <v>101</v>
      </c>
      <c r="CH7" s="71">
        <v>230.88</v>
      </c>
      <c r="CI7" s="71">
        <v>228.99</v>
      </c>
      <c r="CJ7" s="71">
        <v>222.41</v>
      </c>
      <c r="CK7" s="71">
        <v>228.21</v>
      </c>
      <c r="CL7" s="71">
        <v>256.97000000000003</v>
      </c>
      <c r="CM7" s="71" t="s">
        <v>101</v>
      </c>
      <c r="CN7" s="71">
        <v>74.099999999999994</v>
      </c>
      <c r="CO7" s="71">
        <v>78.06</v>
      </c>
      <c r="CP7" s="71">
        <v>69.260000000000005</v>
      </c>
      <c r="CQ7" s="71">
        <v>72.28</v>
      </c>
      <c r="CR7" s="71" t="s">
        <v>101</v>
      </c>
      <c r="CS7" s="71">
        <v>56.72</v>
      </c>
      <c r="CT7" s="71">
        <v>54.06</v>
      </c>
      <c r="CU7" s="71">
        <v>55.26</v>
      </c>
      <c r="CV7" s="71">
        <v>54.54</v>
      </c>
      <c r="CW7" s="71">
        <v>61.14</v>
      </c>
      <c r="CX7" s="71" t="s">
        <v>101</v>
      </c>
      <c r="CY7" s="71">
        <v>90.47</v>
      </c>
      <c r="CZ7" s="71">
        <v>90.46</v>
      </c>
      <c r="DA7" s="71">
        <v>90.62</v>
      </c>
      <c r="DB7" s="71">
        <v>91.59</v>
      </c>
      <c r="DC7" s="71" t="s">
        <v>101</v>
      </c>
      <c r="DD7" s="71">
        <v>90.04</v>
      </c>
      <c r="DE7" s="71">
        <v>90.11</v>
      </c>
      <c r="DF7" s="71">
        <v>90.52</v>
      </c>
      <c r="DG7" s="71">
        <v>90.3</v>
      </c>
      <c r="DH7" s="71">
        <v>86.91</v>
      </c>
      <c r="DI7" s="71" t="s">
        <v>101</v>
      </c>
      <c r="DJ7" s="71">
        <v>3.65</v>
      </c>
      <c r="DK7" s="71">
        <v>7.26</v>
      </c>
      <c r="DL7" s="71">
        <v>10.66</v>
      </c>
      <c r="DM7" s="71">
        <v>14.32</v>
      </c>
      <c r="DN7" s="71" t="s">
        <v>101</v>
      </c>
      <c r="DO7" s="71">
        <v>24.32</v>
      </c>
      <c r="DP7" s="71">
        <v>28.19</v>
      </c>
      <c r="DQ7" s="71">
        <v>24.8</v>
      </c>
      <c r="DR7" s="71">
        <v>28.12</v>
      </c>
      <c r="DS7" s="71">
        <v>24.95</v>
      </c>
      <c r="DT7" s="71" t="s">
        <v>101</v>
      </c>
      <c r="DU7" s="71">
        <v>0</v>
      </c>
      <c r="DV7" s="71">
        <v>0</v>
      </c>
      <c r="DW7" s="71">
        <v>0</v>
      </c>
      <c r="DX7" s="71">
        <v>0</v>
      </c>
      <c r="DY7" s="71" t="s">
        <v>101</v>
      </c>
      <c r="DZ7" s="71">
        <v>0</v>
      </c>
      <c r="EA7" s="71">
        <v>0</v>
      </c>
      <c r="EB7" s="71">
        <v>0</v>
      </c>
      <c r="EC7" s="71">
        <v>0</v>
      </c>
      <c r="ED7" s="71">
        <v>0</v>
      </c>
      <c r="EE7" s="71" t="s">
        <v>101</v>
      </c>
      <c r="EF7" s="71">
        <v>0</v>
      </c>
      <c r="EG7" s="71">
        <v>0</v>
      </c>
      <c r="EH7" s="71">
        <v>0</v>
      </c>
      <c r="EI7" s="71">
        <v>0</v>
      </c>
      <c r="EJ7" s="71" t="s">
        <v>101</v>
      </c>
      <c r="EK7" s="71">
        <v>4.e-002</v>
      </c>
      <c r="EL7" s="71">
        <v>2.e-002</v>
      </c>
      <c r="EM7" s="71">
        <v>2.e-002</v>
      </c>
      <c r="EN7" s="71">
        <v>1.e-002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飼沼 伸章</cp:lastModifiedBy>
  <dcterms:created xsi:type="dcterms:W3CDTF">2023-01-12T23:45:14Z</dcterms:created>
  <dcterms:modified xsi:type="dcterms:W3CDTF">2023-01-19T00:31:39Z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2023-01-19T00:31:39Z</vt:filetime>
  </property>
</Properties>
</file>