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CErG6YlAqiIL8seNasrztb3DELhayGYB9W23fkY6yhndGOL+3pciLJJhxZPe8RDG0Xm4EJGABaoVsP9Kb9OA==" workbookSaltValue="M1Ky8Bs/aZPUr0Agke/gB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<sst xmlns="http://schemas.openxmlformats.org/spreadsheetml/2006/main" xmlns:r="http://schemas.openxmlformats.org/officeDocument/2006/relationships" count="115" uniqueCount="115">
  <si>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</si>
  <si>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</si>
  <si>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</si>
  <si>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</si>
  <si>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</si>
  <si>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</si>
  <si>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</si>
  <si>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</si>
  <si>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</si>
  <si>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</si>
  <si>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</si>
  <si>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</si>
  <si>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</si>
  <si>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</si>
  <si>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</si>
  <si>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</si>
  <si>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</si>
  <si>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</si>
  <si>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</si>
  <si>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</si>
  <si>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</si>
  <si>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</si>
  <si>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</si>
  <si>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</si>
  <si>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</si>
  <si>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</si>
  <si>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</si>
  <si>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</si>
  <si>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</si>
  <si>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</si>
  <si>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</si>
  <si>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</si>
  <si>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</si>
  <si>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</si>
  <si>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</si>
  <si>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</si>
  <si>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</si>
  <si>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</si>
  <si>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</si>
  <si>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</si>
  <si>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</si>
  <si>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</si>
  <si>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</si>
  <si>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</si>
  <si>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</si>
  <si>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</si>
  <si>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</si>
  <si>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</si>
  <si>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</si>
  <si>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</si>
  <si>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</si>
  <si>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</si>
  <si>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</si>
  <si>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</si>
  <si>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</si>
  <si>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</si>
  <si>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</si>
  <si>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</si>
  <si>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</si>
  <si>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</si>
  <si>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</si>
  <si>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</si>
  <si>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</si>
  <si>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</si>
  <si>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</si>
  <si>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</si>
  <si>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</si>
  <si>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</si>
  <si>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</si>
  <si>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</si>
  <si>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</si>
  <si>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</si>
  <si>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</si>
  <si>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</si>
  <si>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</si>
  <si>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</si>
  <si>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</si>
  <si>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</si>
  <si>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</si>
  <si>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</si>
  <si>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</si>
  <si>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</si>
  <si>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</si>
  <si>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</si>
  <si>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</si>
  <si>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</si>
  <si>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</si>
  <si>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</si>
  <si>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</si>
  <si>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</si>
  <si>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</si>
  <si>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</si>
  <si>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</si>
  <si>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</si>
  <si>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</si>
  <si>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長久手市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</si>
  <si>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</si>
  <si>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</si>
  <si>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</si>
  <si>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</si>
  <si>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</si>
  <si>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</si>
  <si>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</si>
  <si>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</si>
  <si>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</si>
  <si>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</si>
  <si>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</si>
  <si>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</si>
  <si>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</si>
  <si>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</si>
  <si>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</si>
  <si>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</si>
  <si>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本市の公共下水道事業は、平成８年に供用開始しているため比較的固定資産の取得からの経過年数が少ない。また、平成30年度より地方公営企業法の財務適用を行い、同年度より減価償却費を算定していることから、減価償却費累計額も平均値より低くなっている。</t>
  </si>
  <si>
    <t>　経営の健全性・効率性に係る指標について、平均値を下回っている項目もあり、引き続き収入の確保と事業の効率化等を進めていく必要がある。特に収入を確保するために、使用料の改定を検討していく。
　老朽化については、地方公営企業法適用後、年数が浅いため率は低くなっているが、ストックマジメント計画に則り、効率的に更新を進めていく必要がある。老朽管更新に備え、令和４年度から広域化・共同化で下水道管路施設の点検・調査を行っていく。
　令和元年度経営戦略策定済み、令和６年度経営戦略見直し予定。</t>
    <rPh sb="145" eb="146">
      <t>ノット</t>
    </rPh>
    <rPh sb="166" eb="168">
      <t>ロウキュウ</t>
    </rPh>
    <rPh sb="168" eb="169">
      <t>カン</t>
    </rPh>
    <rPh sb="169" eb="171">
      <t>コウシン</t>
    </rPh>
    <rPh sb="172" eb="173">
      <t>ソナ</t>
    </rPh>
    <rPh sb="175" eb="177">
      <t>レイワ</t>
    </rPh>
    <rPh sb="178" eb="180">
      <t>ネンド</t>
    </rPh>
    <rPh sb="182" eb="185">
      <t>コウイキカ</t>
    </rPh>
    <rPh sb="186" eb="189">
      <t>キョウドウカ</t>
    </rPh>
    <rPh sb="190" eb="193">
      <t>ゲスイドウ</t>
    </rPh>
    <rPh sb="193" eb="195">
      <t>カンロ</t>
    </rPh>
    <rPh sb="195" eb="197">
      <t>シセツ</t>
    </rPh>
    <rPh sb="198" eb="200">
      <t>テンケン</t>
    </rPh>
    <rPh sb="201" eb="203">
      <t>チョウサ</t>
    </rPh>
    <rPh sb="204" eb="205">
      <t>オコナ</t>
    </rPh>
    <rPh sb="226" eb="228">
      <t>レイワ</t>
    </rPh>
    <rPh sb="229" eb="231">
      <t>ネンド</t>
    </rPh>
    <rPh sb="231" eb="233">
      <t>ケイエイ</t>
    </rPh>
    <rPh sb="233" eb="235">
      <t>センリャク</t>
    </rPh>
    <rPh sb="235" eb="237">
      <t>ミナオ</t>
    </rPh>
    <rPh sb="238" eb="240">
      <t>ヨテイ</t>
    </rPh>
    <phoneticPr fontId="1"/>
  </si>
  <si>
    <t>平成30年度より地方公営企業法の財務適用を行っている。
①経常収支比率
　収益として、人口増加による使用料収入の伸びや一般会計繰入金により100％を超えているが、事業の効率化及び使用料の改定等、収入の確保に努める必要がある。
③流動比率
　浄化センター建設や管渠布設等における地方債償還金等の負担が大きいため、平均値を下回っている。収入の確保と事業の効率化等を進めていく必要がある。
④企業債残高対事業規模比率
　企業債残高は、借入額の抑制を行っており、類似団体よりも低くなっているが、ストックマネジメント計画に基づく浄化センターの改修工事等も控えているため、使用料の改定等経営改善の検討が必要となる。
⑤経費回収率
　企業債利息の負担が大きく、一般会計負担金による収入があるため、100％を下回っている。収入の確保、事業の効率化を図るため、使用料の改定を検討していく必要がある。
⑥汚水処理原価
　企業債利息の負担が大きいため、全国平均より高くなっている。引き続き収入の確保と事業の効率化等を進めていく必要がある。
⑧水洗化率
　90％を超えているが、全国平均を下回っているため引き続き100％を目標とし、率の向上に努めていく必要がある。未整備区域の整備方針について検討していく。</t>
    <rPh sb="74" eb="75">
      <t>コ</t>
    </rPh>
    <rPh sb="103" eb="104">
      <t>ツト</t>
    </rPh>
    <rPh sb="227" eb="229">
      <t>ルイジ</t>
    </rPh>
    <rPh sb="229" eb="231">
      <t>ダンタイ</t>
    </rPh>
    <rPh sb="234" eb="235">
      <t>ヒク</t>
    </rPh>
    <rPh sb="253" eb="255">
      <t>ケイカク</t>
    </rPh>
    <rPh sb="256" eb="257">
      <t>モト</t>
    </rPh>
    <rPh sb="259" eb="261">
      <t>ジョウカ</t>
    </rPh>
    <rPh sb="266" eb="268">
      <t>カイシュウ</t>
    </rPh>
    <rPh sb="268" eb="270">
      <t>コウジ</t>
    </rPh>
    <rPh sb="270" eb="271">
      <t>トウ</t>
    </rPh>
    <rPh sb="272" eb="273">
      <t>ヒカ</t>
    </rPh>
    <rPh sb="280" eb="283">
      <t>シヨウリョウ</t>
    </rPh>
    <rPh sb="284" eb="286">
      <t>カイテイ</t>
    </rPh>
    <rPh sb="286" eb="287">
      <t>ナド</t>
    </rPh>
    <rPh sb="287" eb="289">
      <t>ケイエイ</t>
    </rPh>
    <rPh sb="289" eb="291">
      <t>カイゼン</t>
    </rPh>
    <rPh sb="292" eb="294">
      <t>ケントウ</t>
    </rPh>
    <rPh sb="295" eb="297">
      <t>ヒツヨウ</t>
    </rPh>
    <rPh sb="323" eb="325">
      <t>イッパン</t>
    </rPh>
    <rPh sb="325" eb="327">
      <t>カイケイ</t>
    </rPh>
    <rPh sb="327" eb="330">
      <t>フタンキン</t>
    </rPh>
    <rPh sb="333" eb="335">
      <t>シュウニュウ</t>
    </rPh>
    <rPh sb="366" eb="367">
      <t>ハカ</t>
    </rPh>
    <rPh sb="384" eb="386">
      <t>ヒツヨウ</t>
    </rPh>
    <rPh sb="520" eb="523">
      <t>ミセイビ</t>
    </rPh>
    <rPh sb="523" eb="525">
      <t>クイキ</t>
    </rPh>
    <rPh sb="526" eb="528">
      <t>セイビ</t>
    </rPh>
    <rPh sb="528" eb="530">
      <t>ホウシン</t>
    </rPh>
    <rPh sb="534" eb="536">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</si>
</sst>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4.e-002</c:v>
                </c:pt>
                <c:pt idx="3">
                  <c:v>5.e-002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55.34</c:v>
                </c:pt>
                <c:pt idx="3">
                  <c:v>55.89</c:v>
                </c:pt>
                <c:pt idx="4">
                  <c:v>49.8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64.510000000000005</c:v>
                </c:pt>
                <c:pt idx="3">
                  <c:v>66.180000000000007</c:v>
                </c:pt>
                <c:pt idx="4">
                  <c:v>56.39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91.94</c:v>
                </c:pt>
                <c:pt idx="3">
                  <c:v>92.01</c:v>
                </c:pt>
                <c:pt idx="4">
                  <c:v>93.07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91.62</c:v>
                </c:pt>
                <c:pt idx="3">
                  <c:v>91.87</c:v>
                </c:pt>
                <c:pt idx="4">
                  <c:v>91.45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102.15</c:v>
                </c:pt>
                <c:pt idx="3">
                  <c:v>101.93</c:v>
                </c:pt>
                <c:pt idx="4">
                  <c:v>105.16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106.25</c:v>
                </c:pt>
                <c:pt idx="3">
                  <c:v>105.89</c:v>
                </c:pt>
                <c:pt idx="4">
                  <c:v>104.59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3.4</c:v>
                </c:pt>
                <c:pt idx="3">
                  <c:v>6.29</c:v>
                </c:pt>
                <c:pt idx="4">
                  <c:v>8.8000000000000007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14.75</c:v>
                </c:pt>
                <c:pt idx="3">
                  <c:v>19.78</c:v>
                </c:pt>
                <c:pt idx="4">
                  <c:v>14.8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0.25</c:v>
                </c:pt>
                <c:pt idx="3">
                  <c:v>0.44</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0.78</c:v>
                </c:pt>
                <c:pt idx="3">
                  <c:v>0.83</c:v>
                </c:pt>
                <c:pt idx="4">
                  <c:v>0.83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49.97</c:v>
                </c:pt>
                <c:pt idx="3">
                  <c:v>47.18</c:v>
                </c:pt>
                <c:pt idx="4">
                  <c:v>66.52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67.2</c:v>
                </c:pt>
                <c:pt idx="3">
                  <c:v>61.2</c:v>
                </c:pt>
                <c:pt idx="4">
                  <c:v>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566.36</c:v>
                </c:pt>
                <c:pt idx="3">
                  <c:v>185.54</c:v>
                </c:pt>
                <c:pt idx="4">
                  <c:v>214.28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1023.34</c:v>
                </c:pt>
                <c:pt idx="3">
                  <c:v>1033.5999999999999</c:v>
                </c:pt>
                <c:pt idx="4">
                  <c:v>1008.36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92.1</c:v>
                </c:pt>
                <c:pt idx="3">
                  <c:v>92.32</c:v>
                </c:pt>
                <c:pt idx="4">
                  <c:v>81.08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82.26</c:v>
                </c:pt>
                <c:pt idx="3">
                  <c:v>85.39</c:v>
                </c:pt>
                <c:pt idx="4">
                  <c:v>85.67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150.07</c:v>
                </c:pt>
                <c:pt idx="3">
                  <c:v>150.07</c:v>
                </c:pt>
                <c:pt idx="4">
                  <c:v>150.06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154.25</c:v>
                </c:pt>
                <c:pt idx="3">
                  <c:v>150.96</c:v>
                </c:pt>
                <c:pt idx="4">
                  <c:v>146.12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愛知県　長久手市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Bc2</v>
      </c>
      <c r="X8" s="6"/>
      <c r="Y8" s="6"/>
      <c r="Z8" s="6"/>
      <c r="AA8" s="6"/>
      <c r="AB8" s="6"/>
      <c r="AC8" s="6"/>
      <c r="AD8" s="21" t="str">
        <f>データ!$M$6</f>
        <v>非設置</v>
      </c>
      <c r="AE8" s="21"/>
      <c r="AF8" s="21"/>
      <c r="AG8" s="21"/>
      <c r="AH8" s="21"/>
      <c r="AI8" s="21"/>
      <c r="AJ8" s="21"/>
      <c r="AK8" s="3"/>
      <c r="AL8" s="22">
        <f>データ!S6</f>
        <v>60183</v>
      </c>
      <c r="AM8" s="22"/>
      <c r="AN8" s="22"/>
      <c r="AO8" s="22"/>
      <c r="AP8" s="22"/>
      <c r="AQ8" s="22"/>
      <c r="AR8" s="22"/>
      <c r="AS8" s="22"/>
      <c r="AT8" s="7">
        <f>データ!T6</f>
        <v>21.55</v>
      </c>
      <c r="AU8" s="7"/>
      <c r="AV8" s="7"/>
      <c r="AW8" s="7"/>
      <c r="AX8" s="7"/>
      <c r="AY8" s="7"/>
      <c r="AZ8" s="7"/>
      <c r="BA8" s="7"/>
      <c r="BB8" s="7">
        <f>データ!U6</f>
        <v>2792.71</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77.55</v>
      </c>
      <c r="J10" s="7"/>
      <c r="K10" s="7"/>
      <c r="L10" s="7"/>
      <c r="M10" s="7"/>
      <c r="N10" s="7"/>
      <c r="O10" s="7"/>
      <c r="P10" s="7">
        <f>データ!P6</f>
        <v>90.18</v>
      </c>
      <c r="Q10" s="7"/>
      <c r="R10" s="7"/>
      <c r="S10" s="7"/>
      <c r="T10" s="7"/>
      <c r="U10" s="7"/>
      <c r="V10" s="7"/>
      <c r="W10" s="7">
        <f>データ!Q6</f>
        <v>102.58</v>
      </c>
      <c r="X10" s="7"/>
      <c r="Y10" s="7"/>
      <c r="Z10" s="7"/>
      <c r="AA10" s="7"/>
      <c r="AB10" s="7"/>
      <c r="AC10" s="7"/>
      <c r="AD10" s="22">
        <f>データ!R6</f>
        <v>2160</v>
      </c>
      <c r="AE10" s="22"/>
      <c r="AF10" s="22"/>
      <c r="AG10" s="22"/>
      <c r="AH10" s="22"/>
      <c r="AI10" s="22"/>
      <c r="AJ10" s="22"/>
      <c r="AK10" s="2"/>
      <c r="AL10" s="22">
        <f>データ!V6</f>
        <v>54139</v>
      </c>
      <c r="AM10" s="22"/>
      <c r="AN10" s="22"/>
      <c r="AO10" s="22"/>
      <c r="AP10" s="22"/>
      <c r="AQ10" s="22"/>
      <c r="AR10" s="22"/>
      <c r="AS10" s="22"/>
      <c r="AT10" s="7">
        <f>データ!W6</f>
        <v>7.94</v>
      </c>
      <c r="AU10" s="7"/>
      <c r="AV10" s="7"/>
      <c r="AW10" s="7"/>
      <c r="AX10" s="7"/>
      <c r="AY10" s="7"/>
      <c r="AZ10" s="7"/>
      <c r="BA10" s="7"/>
      <c r="BB10" s="7">
        <f>データ!X6</f>
        <v>6818.51</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112</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eVLD/JEHnv/wiueWxlFw83JK7RfJ5lu0RV/8G869gOyOFHUmruOFHeRIvmjaHGCnUxWbk6QLad0X2UAdgCPQog==" saltValue="bs7hOnY/A9CpAmuj051MI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31</v>
      </c>
      <c r="C3" s="68" t="s">
        <v>56</v>
      </c>
      <c r="D3" s="68" t="s">
        <v>57</v>
      </c>
      <c r="E3" s="68" t="s">
        <v>4</v>
      </c>
      <c r="F3" s="68" t="s">
        <v>3</v>
      </c>
      <c r="G3" s="68" t="s">
        <v>24</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27</v>
      </c>
      <c r="AV4" s="87"/>
      <c r="AW4" s="87"/>
      <c r="AX4" s="87"/>
      <c r="AY4" s="87"/>
      <c r="AZ4" s="87"/>
      <c r="BA4" s="87"/>
      <c r="BB4" s="87"/>
      <c r="BC4" s="87"/>
      <c r="BD4" s="87"/>
      <c r="BE4" s="87"/>
      <c r="BF4" s="87" t="s">
        <v>61</v>
      </c>
      <c r="BG4" s="87"/>
      <c r="BH4" s="87"/>
      <c r="BI4" s="87"/>
      <c r="BJ4" s="87"/>
      <c r="BK4" s="87"/>
      <c r="BL4" s="87"/>
      <c r="BM4" s="87"/>
      <c r="BN4" s="87"/>
      <c r="BO4" s="87"/>
      <c r="BP4" s="87"/>
      <c r="BQ4" s="87" t="s">
        <v>14</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72</v>
      </c>
      <c r="M5" s="77" t="s">
        <v>5</v>
      </c>
      <c r="N5" s="77" t="s">
        <v>73</v>
      </c>
      <c r="O5" s="77" t="s">
        <v>74</v>
      </c>
      <c r="P5" s="77" t="s">
        <v>75</v>
      </c>
      <c r="Q5" s="77" t="s">
        <v>76</v>
      </c>
      <c r="R5" s="77" t="s">
        <v>77</v>
      </c>
      <c r="S5" s="77" t="s">
        <v>78</v>
      </c>
      <c r="T5" s="77" t="s">
        <v>79</v>
      </c>
      <c r="U5" s="77" t="s">
        <v>62</v>
      </c>
      <c r="V5" s="77" t="s">
        <v>80</v>
      </c>
      <c r="W5" s="77" t="s">
        <v>81</v>
      </c>
      <c r="X5" s="77" t="s">
        <v>82</v>
      </c>
      <c r="Y5" s="77" t="s">
        <v>83</v>
      </c>
      <c r="Z5" s="77" t="s">
        <v>84</v>
      </c>
      <c r="AA5" s="77" t="s">
        <v>85</v>
      </c>
      <c r="AB5" s="77" t="s">
        <v>86</v>
      </c>
      <c r="AC5" s="77" t="s">
        <v>87</v>
      </c>
      <c r="AD5" s="77" t="s">
        <v>89</v>
      </c>
      <c r="AE5" s="77" t="s">
        <v>90</v>
      </c>
      <c r="AF5" s="77" t="s">
        <v>91</v>
      </c>
      <c r="AG5" s="77" t="s">
        <v>92</v>
      </c>
      <c r="AH5" s="77" t="s">
        <v>93</v>
      </c>
      <c r="AI5" s="77" t="s">
        <v>42</v>
      </c>
      <c r="AJ5" s="77" t="s">
        <v>83</v>
      </c>
      <c r="AK5" s="77" t="s">
        <v>84</v>
      </c>
      <c r="AL5" s="77" t="s">
        <v>85</v>
      </c>
      <c r="AM5" s="77" t="s">
        <v>86</v>
      </c>
      <c r="AN5" s="77" t="s">
        <v>87</v>
      </c>
      <c r="AO5" s="77" t="s">
        <v>89</v>
      </c>
      <c r="AP5" s="77" t="s">
        <v>90</v>
      </c>
      <c r="AQ5" s="77" t="s">
        <v>91</v>
      </c>
      <c r="AR5" s="77" t="s">
        <v>92</v>
      </c>
      <c r="AS5" s="77" t="s">
        <v>93</v>
      </c>
      <c r="AT5" s="77" t="s">
        <v>88</v>
      </c>
      <c r="AU5" s="77" t="s">
        <v>83</v>
      </c>
      <c r="AV5" s="77" t="s">
        <v>84</v>
      </c>
      <c r="AW5" s="77" t="s">
        <v>85</v>
      </c>
      <c r="AX5" s="77" t="s">
        <v>86</v>
      </c>
      <c r="AY5" s="77" t="s">
        <v>87</v>
      </c>
      <c r="AZ5" s="77" t="s">
        <v>89</v>
      </c>
      <c r="BA5" s="77" t="s">
        <v>90</v>
      </c>
      <c r="BB5" s="77" t="s">
        <v>91</v>
      </c>
      <c r="BC5" s="77" t="s">
        <v>92</v>
      </c>
      <c r="BD5" s="77" t="s">
        <v>93</v>
      </c>
      <c r="BE5" s="77" t="s">
        <v>88</v>
      </c>
      <c r="BF5" s="77" t="s">
        <v>83</v>
      </c>
      <c r="BG5" s="77" t="s">
        <v>84</v>
      </c>
      <c r="BH5" s="77" t="s">
        <v>85</v>
      </c>
      <c r="BI5" s="77" t="s">
        <v>86</v>
      </c>
      <c r="BJ5" s="77" t="s">
        <v>87</v>
      </c>
      <c r="BK5" s="77" t="s">
        <v>89</v>
      </c>
      <c r="BL5" s="77" t="s">
        <v>90</v>
      </c>
      <c r="BM5" s="77" t="s">
        <v>91</v>
      </c>
      <c r="BN5" s="77" t="s">
        <v>92</v>
      </c>
      <c r="BO5" s="77" t="s">
        <v>93</v>
      </c>
      <c r="BP5" s="77" t="s">
        <v>88</v>
      </c>
      <c r="BQ5" s="77" t="s">
        <v>83</v>
      </c>
      <c r="BR5" s="77" t="s">
        <v>84</v>
      </c>
      <c r="BS5" s="77" t="s">
        <v>85</v>
      </c>
      <c r="BT5" s="77" t="s">
        <v>86</v>
      </c>
      <c r="BU5" s="77" t="s">
        <v>87</v>
      </c>
      <c r="BV5" s="77" t="s">
        <v>89</v>
      </c>
      <c r="BW5" s="77" t="s">
        <v>90</v>
      </c>
      <c r="BX5" s="77" t="s">
        <v>91</v>
      </c>
      <c r="BY5" s="77" t="s">
        <v>92</v>
      </c>
      <c r="BZ5" s="77" t="s">
        <v>93</v>
      </c>
      <c r="CA5" s="77" t="s">
        <v>88</v>
      </c>
      <c r="CB5" s="77" t="s">
        <v>83</v>
      </c>
      <c r="CC5" s="77" t="s">
        <v>84</v>
      </c>
      <c r="CD5" s="77" t="s">
        <v>85</v>
      </c>
      <c r="CE5" s="77" t="s">
        <v>86</v>
      </c>
      <c r="CF5" s="77" t="s">
        <v>87</v>
      </c>
      <c r="CG5" s="77" t="s">
        <v>89</v>
      </c>
      <c r="CH5" s="77" t="s">
        <v>90</v>
      </c>
      <c r="CI5" s="77" t="s">
        <v>91</v>
      </c>
      <c r="CJ5" s="77" t="s">
        <v>92</v>
      </c>
      <c r="CK5" s="77" t="s">
        <v>93</v>
      </c>
      <c r="CL5" s="77" t="s">
        <v>88</v>
      </c>
      <c r="CM5" s="77" t="s">
        <v>83</v>
      </c>
      <c r="CN5" s="77" t="s">
        <v>84</v>
      </c>
      <c r="CO5" s="77" t="s">
        <v>85</v>
      </c>
      <c r="CP5" s="77" t="s">
        <v>86</v>
      </c>
      <c r="CQ5" s="77" t="s">
        <v>87</v>
      </c>
      <c r="CR5" s="77" t="s">
        <v>89</v>
      </c>
      <c r="CS5" s="77" t="s">
        <v>90</v>
      </c>
      <c r="CT5" s="77" t="s">
        <v>91</v>
      </c>
      <c r="CU5" s="77" t="s">
        <v>92</v>
      </c>
      <c r="CV5" s="77" t="s">
        <v>93</v>
      </c>
      <c r="CW5" s="77" t="s">
        <v>88</v>
      </c>
      <c r="CX5" s="77" t="s">
        <v>83</v>
      </c>
      <c r="CY5" s="77" t="s">
        <v>84</v>
      </c>
      <c r="CZ5" s="77" t="s">
        <v>85</v>
      </c>
      <c r="DA5" s="77" t="s">
        <v>86</v>
      </c>
      <c r="DB5" s="77" t="s">
        <v>87</v>
      </c>
      <c r="DC5" s="77" t="s">
        <v>89</v>
      </c>
      <c r="DD5" s="77" t="s">
        <v>90</v>
      </c>
      <c r="DE5" s="77" t="s">
        <v>91</v>
      </c>
      <c r="DF5" s="77" t="s">
        <v>92</v>
      </c>
      <c r="DG5" s="77" t="s">
        <v>93</v>
      </c>
      <c r="DH5" s="77" t="s">
        <v>88</v>
      </c>
      <c r="DI5" s="77" t="s">
        <v>83</v>
      </c>
      <c r="DJ5" s="77" t="s">
        <v>84</v>
      </c>
      <c r="DK5" s="77" t="s">
        <v>85</v>
      </c>
      <c r="DL5" s="77" t="s">
        <v>86</v>
      </c>
      <c r="DM5" s="77" t="s">
        <v>87</v>
      </c>
      <c r="DN5" s="77" t="s">
        <v>89</v>
      </c>
      <c r="DO5" s="77" t="s">
        <v>90</v>
      </c>
      <c r="DP5" s="77" t="s">
        <v>91</v>
      </c>
      <c r="DQ5" s="77" t="s">
        <v>92</v>
      </c>
      <c r="DR5" s="77" t="s">
        <v>93</v>
      </c>
      <c r="DS5" s="77" t="s">
        <v>88</v>
      </c>
      <c r="DT5" s="77" t="s">
        <v>83</v>
      </c>
      <c r="DU5" s="77" t="s">
        <v>84</v>
      </c>
      <c r="DV5" s="77" t="s">
        <v>85</v>
      </c>
      <c r="DW5" s="77" t="s">
        <v>86</v>
      </c>
      <c r="DX5" s="77" t="s">
        <v>87</v>
      </c>
      <c r="DY5" s="77" t="s">
        <v>89</v>
      </c>
      <c r="DZ5" s="77" t="s">
        <v>90</v>
      </c>
      <c r="EA5" s="77" t="s">
        <v>91</v>
      </c>
      <c r="EB5" s="77" t="s">
        <v>92</v>
      </c>
      <c r="EC5" s="77" t="s">
        <v>93</v>
      </c>
      <c r="ED5" s="77" t="s">
        <v>88</v>
      </c>
      <c r="EE5" s="77" t="s">
        <v>83</v>
      </c>
      <c r="EF5" s="77" t="s">
        <v>84</v>
      </c>
      <c r="EG5" s="77" t="s">
        <v>85</v>
      </c>
      <c r="EH5" s="77" t="s">
        <v>86</v>
      </c>
      <c r="EI5" s="77" t="s">
        <v>87</v>
      </c>
      <c r="EJ5" s="77" t="s">
        <v>89</v>
      </c>
      <c r="EK5" s="77" t="s">
        <v>90</v>
      </c>
      <c r="EL5" s="77" t="s">
        <v>91</v>
      </c>
      <c r="EM5" s="77" t="s">
        <v>92</v>
      </c>
      <c r="EN5" s="77" t="s">
        <v>93</v>
      </c>
      <c r="EO5" s="77" t="s">
        <v>88</v>
      </c>
    </row>
    <row r="6" spans="1:148" s="65" customFormat="1">
      <c r="A6" s="66" t="s">
        <v>94</v>
      </c>
      <c r="B6" s="71">
        <f t="shared" ref="B6:X6" si="1">B7</f>
        <v>2020</v>
      </c>
      <c r="C6" s="71">
        <f t="shared" si="1"/>
        <v>232386</v>
      </c>
      <c r="D6" s="71">
        <f t="shared" si="1"/>
        <v>46</v>
      </c>
      <c r="E6" s="71">
        <f t="shared" si="1"/>
        <v>17</v>
      </c>
      <c r="F6" s="71">
        <f t="shared" si="1"/>
        <v>1</v>
      </c>
      <c r="G6" s="71">
        <f t="shared" si="1"/>
        <v>0</v>
      </c>
      <c r="H6" s="71" t="str">
        <f t="shared" si="1"/>
        <v>愛知県　長久手市</v>
      </c>
      <c r="I6" s="71" t="str">
        <f t="shared" si="1"/>
        <v>法適用</v>
      </c>
      <c r="J6" s="71" t="str">
        <f t="shared" si="1"/>
        <v>下水道事業</v>
      </c>
      <c r="K6" s="71" t="str">
        <f t="shared" si="1"/>
        <v>公共下水道</v>
      </c>
      <c r="L6" s="71" t="str">
        <f t="shared" si="1"/>
        <v>Bc2</v>
      </c>
      <c r="M6" s="71" t="str">
        <f t="shared" si="1"/>
        <v>非設置</v>
      </c>
      <c r="N6" s="80" t="str">
        <f t="shared" si="1"/>
        <v>-</v>
      </c>
      <c r="O6" s="80">
        <f t="shared" si="1"/>
        <v>77.55</v>
      </c>
      <c r="P6" s="80">
        <f t="shared" si="1"/>
        <v>90.18</v>
      </c>
      <c r="Q6" s="80">
        <f t="shared" si="1"/>
        <v>102.58</v>
      </c>
      <c r="R6" s="80">
        <f t="shared" si="1"/>
        <v>2160</v>
      </c>
      <c r="S6" s="80">
        <f t="shared" si="1"/>
        <v>60183</v>
      </c>
      <c r="T6" s="80">
        <f t="shared" si="1"/>
        <v>21.55</v>
      </c>
      <c r="U6" s="80">
        <f t="shared" si="1"/>
        <v>2792.71</v>
      </c>
      <c r="V6" s="80">
        <f t="shared" si="1"/>
        <v>54139</v>
      </c>
      <c r="W6" s="80">
        <f t="shared" si="1"/>
        <v>7.94</v>
      </c>
      <c r="X6" s="80">
        <f t="shared" si="1"/>
        <v>6818.51</v>
      </c>
      <c r="Y6" s="88" t="str">
        <f t="shared" ref="Y6:AH6" si="2">IF(Y7="",NA(),Y7)</f>
        <v>-</v>
      </c>
      <c r="Z6" s="88" t="str">
        <f t="shared" si="2"/>
        <v>-</v>
      </c>
      <c r="AA6" s="88">
        <f t="shared" si="2"/>
        <v>102.15</v>
      </c>
      <c r="AB6" s="88">
        <f t="shared" si="2"/>
        <v>101.93</v>
      </c>
      <c r="AC6" s="88">
        <f t="shared" si="2"/>
        <v>105.16</v>
      </c>
      <c r="AD6" s="88" t="str">
        <f t="shared" si="2"/>
        <v>-</v>
      </c>
      <c r="AE6" s="88" t="str">
        <f t="shared" si="2"/>
        <v>-</v>
      </c>
      <c r="AF6" s="88">
        <f t="shared" si="2"/>
        <v>106.25</v>
      </c>
      <c r="AG6" s="88">
        <f t="shared" si="2"/>
        <v>105.89</v>
      </c>
      <c r="AH6" s="88">
        <f t="shared" si="2"/>
        <v>104.59</v>
      </c>
      <c r="AI6" s="80" t="str">
        <f>IF(AI7="","",IF(AI7="-","【-】","【"&amp;SUBSTITUTE(TEXT(AI7,"#,##0.00"),"-","△")&amp;"】"))</f>
        <v>【106.67】</v>
      </c>
      <c r="AJ6" s="88" t="str">
        <f t="shared" ref="AJ6:AS6" si="3">IF(AJ7="",NA(),AJ7)</f>
        <v>-</v>
      </c>
      <c r="AK6" s="88" t="str">
        <f t="shared" si="3"/>
        <v>-</v>
      </c>
      <c r="AL6" s="80">
        <f t="shared" si="3"/>
        <v>0</v>
      </c>
      <c r="AM6" s="80">
        <f t="shared" si="3"/>
        <v>0</v>
      </c>
      <c r="AN6" s="80">
        <f t="shared" si="3"/>
        <v>0</v>
      </c>
      <c r="AO6" s="88" t="str">
        <f t="shared" si="3"/>
        <v>-</v>
      </c>
      <c r="AP6" s="88" t="str">
        <f t="shared" si="3"/>
        <v>-</v>
      </c>
      <c r="AQ6" s="88">
        <f t="shared" si="3"/>
        <v>0.78</v>
      </c>
      <c r="AR6" s="88">
        <f t="shared" si="3"/>
        <v>0.83</v>
      </c>
      <c r="AS6" s="88">
        <f t="shared" si="3"/>
        <v>0.83</v>
      </c>
      <c r="AT6" s="80" t="str">
        <f>IF(AT7="","",IF(AT7="-","【-】","【"&amp;SUBSTITUTE(TEXT(AT7,"#,##0.00"),"-","△")&amp;"】"))</f>
        <v>【3.64】</v>
      </c>
      <c r="AU6" s="88" t="str">
        <f t="shared" ref="AU6:BD6" si="4">IF(AU7="",NA(),AU7)</f>
        <v>-</v>
      </c>
      <c r="AV6" s="88" t="str">
        <f t="shared" si="4"/>
        <v>-</v>
      </c>
      <c r="AW6" s="88">
        <f t="shared" si="4"/>
        <v>49.97</v>
      </c>
      <c r="AX6" s="88">
        <f t="shared" si="4"/>
        <v>47.18</v>
      </c>
      <c r="AY6" s="88">
        <f t="shared" si="4"/>
        <v>66.52</v>
      </c>
      <c r="AZ6" s="88" t="str">
        <f t="shared" si="4"/>
        <v>-</v>
      </c>
      <c r="BA6" s="88" t="str">
        <f t="shared" si="4"/>
        <v>-</v>
      </c>
      <c r="BB6" s="88">
        <f t="shared" si="4"/>
        <v>67.2</v>
      </c>
      <c r="BC6" s="88">
        <f t="shared" si="4"/>
        <v>61.2</v>
      </c>
      <c r="BD6" s="88">
        <f t="shared" si="4"/>
        <v>57.6</v>
      </c>
      <c r="BE6" s="80" t="str">
        <f>IF(BE7="","",IF(BE7="-","【-】","【"&amp;SUBSTITUTE(TEXT(BE7,"#,##0.00"),"-","△")&amp;"】"))</f>
        <v>【67.52】</v>
      </c>
      <c r="BF6" s="88" t="str">
        <f t="shared" ref="BF6:BO6" si="5">IF(BF7="",NA(),BF7)</f>
        <v>-</v>
      </c>
      <c r="BG6" s="88" t="str">
        <f t="shared" si="5"/>
        <v>-</v>
      </c>
      <c r="BH6" s="88">
        <f t="shared" si="5"/>
        <v>566.36</v>
      </c>
      <c r="BI6" s="88">
        <f t="shared" si="5"/>
        <v>185.54</v>
      </c>
      <c r="BJ6" s="88">
        <f t="shared" si="5"/>
        <v>214.28</v>
      </c>
      <c r="BK6" s="88" t="str">
        <f t="shared" si="5"/>
        <v>-</v>
      </c>
      <c r="BL6" s="88" t="str">
        <f t="shared" si="5"/>
        <v>-</v>
      </c>
      <c r="BM6" s="88">
        <f t="shared" si="5"/>
        <v>1023.34</v>
      </c>
      <c r="BN6" s="88">
        <f t="shared" si="5"/>
        <v>1033.5999999999999</v>
      </c>
      <c r="BO6" s="88">
        <f t="shared" si="5"/>
        <v>1008.36</v>
      </c>
      <c r="BP6" s="80" t="str">
        <f>IF(BP7="","",IF(BP7="-","【-】","【"&amp;SUBSTITUTE(TEXT(BP7,"#,##0.00"),"-","△")&amp;"】"))</f>
        <v>【705.21】</v>
      </c>
      <c r="BQ6" s="88" t="str">
        <f t="shared" ref="BQ6:BZ6" si="6">IF(BQ7="",NA(),BQ7)</f>
        <v>-</v>
      </c>
      <c r="BR6" s="88" t="str">
        <f t="shared" si="6"/>
        <v>-</v>
      </c>
      <c r="BS6" s="88">
        <f t="shared" si="6"/>
        <v>92.1</v>
      </c>
      <c r="BT6" s="88">
        <f t="shared" si="6"/>
        <v>92.32</v>
      </c>
      <c r="BU6" s="88">
        <f t="shared" si="6"/>
        <v>81.08</v>
      </c>
      <c r="BV6" s="88" t="str">
        <f t="shared" si="6"/>
        <v>-</v>
      </c>
      <c r="BW6" s="88" t="str">
        <f t="shared" si="6"/>
        <v>-</v>
      </c>
      <c r="BX6" s="88">
        <f t="shared" si="6"/>
        <v>82.26</v>
      </c>
      <c r="BY6" s="88">
        <f t="shared" si="6"/>
        <v>85.39</v>
      </c>
      <c r="BZ6" s="88">
        <f t="shared" si="6"/>
        <v>85.67</v>
      </c>
      <c r="CA6" s="80" t="str">
        <f>IF(CA7="","",IF(CA7="-","【-】","【"&amp;SUBSTITUTE(TEXT(CA7,"#,##0.00"),"-","△")&amp;"】"))</f>
        <v>【98.96】</v>
      </c>
      <c r="CB6" s="88" t="str">
        <f t="shared" ref="CB6:CK6" si="7">IF(CB7="",NA(),CB7)</f>
        <v>-</v>
      </c>
      <c r="CC6" s="88" t="str">
        <f t="shared" si="7"/>
        <v>-</v>
      </c>
      <c r="CD6" s="88">
        <f t="shared" si="7"/>
        <v>150.07</v>
      </c>
      <c r="CE6" s="88">
        <f t="shared" si="7"/>
        <v>150.07</v>
      </c>
      <c r="CF6" s="88">
        <f t="shared" si="7"/>
        <v>150.06</v>
      </c>
      <c r="CG6" s="88" t="str">
        <f t="shared" si="7"/>
        <v>-</v>
      </c>
      <c r="CH6" s="88" t="str">
        <f t="shared" si="7"/>
        <v>-</v>
      </c>
      <c r="CI6" s="88">
        <f t="shared" si="7"/>
        <v>154.25</v>
      </c>
      <c r="CJ6" s="88">
        <f t="shared" si="7"/>
        <v>150.96</v>
      </c>
      <c r="CK6" s="88">
        <f t="shared" si="7"/>
        <v>146.12</v>
      </c>
      <c r="CL6" s="80" t="str">
        <f>IF(CL7="","",IF(CL7="-","【-】","【"&amp;SUBSTITUTE(TEXT(CL7,"#,##0.00"),"-","△")&amp;"】"))</f>
        <v>【134.52】</v>
      </c>
      <c r="CM6" s="88" t="str">
        <f t="shared" ref="CM6:CV6" si="8">IF(CM7="",NA(),CM7)</f>
        <v>-</v>
      </c>
      <c r="CN6" s="88" t="str">
        <f t="shared" si="8"/>
        <v>-</v>
      </c>
      <c r="CO6" s="88">
        <f t="shared" si="8"/>
        <v>55.34</v>
      </c>
      <c r="CP6" s="88">
        <f t="shared" si="8"/>
        <v>55.89</v>
      </c>
      <c r="CQ6" s="88">
        <f t="shared" si="8"/>
        <v>49.8</v>
      </c>
      <c r="CR6" s="88" t="str">
        <f t="shared" si="8"/>
        <v>-</v>
      </c>
      <c r="CS6" s="88" t="str">
        <f t="shared" si="8"/>
        <v>-</v>
      </c>
      <c r="CT6" s="88">
        <f t="shared" si="8"/>
        <v>64.510000000000005</v>
      </c>
      <c r="CU6" s="88">
        <f t="shared" si="8"/>
        <v>66.180000000000007</v>
      </c>
      <c r="CV6" s="88">
        <f t="shared" si="8"/>
        <v>56.39</v>
      </c>
      <c r="CW6" s="80" t="str">
        <f>IF(CW7="","",IF(CW7="-","【-】","【"&amp;SUBSTITUTE(TEXT(CW7,"#,##0.00"),"-","△")&amp;"】"))</f>
        <v>【59.57】</v>
      </c>
      <c r="CX6" s="88" t="str">
        <f t="shared" ref="CX6:DG6" si="9">IF(CX7="",NA(),CX7)</f>
        <v>-</v>
      </c>
      <c r="CY6" s="88" t="str">
        <f t="shared" si="9"/>
        <v>-</v>
      </c>
      <c r="CZ6" s="88">
        <f t="shared" si="9"/>
        <v>91.94</v>
      </c>
      <c r="DA6" s="88">
        <f t="shared" si="9"/>
        <v>92.01</v>
      </c>
      <c r="DB6" s="88">
        <f t="shared" si="9"/>
        <v>93.07</v>
      </c>
      <c r="DC6" s="88" t="str">
        <f t="shared" si="9"/>
        <v>-</v>
      </c>
      <c r="DD6" s="88" t="str">
        <f t="shared" si="9"/>
        <v>-</v>
      </c>
      <c r="DE6" s="88">
        <f t="shared" si="9"/>
        <v>91.62</v>
      </c>
      <c r="DF6" s="88">
        <f t="shared" si="9"/>
        <v>91.87</v>
      </c>
      <c r="DG6" s="88">
        <f t="shared" si="9"/>
        <v>91.45</v>
      </c>
      <c r="DH6" s="80" t="str">
        <f>IF(DH7="","",IF(DH7="-","【-】","【"&amp;SUBSTITUTE(TEXT(DH7,"#,##0.00"),"-","△")&amp;"】"))</f>
        <v>【95.57】</v>
      </c>
      <c r="DI6" s="88" t="str">
        <f t="shared" ref="DI6:DR6" si="10">IF(DI7="",NA(),DI7)</f>
        <v>-</v>
      </c>
      <c r="DJ6" s="88" t="str">
        <f t="shared" si="10"/>
        <v>-</v>
      </c>
      <c r="DK6" s="88">
        <f t="shared" si="10"/>
        <v>3.4</v>
      </c>
      <c r="DL6" s="88">
        <f t="shared" si="10"/>
        <v>6.29</v>
      </c>
      <c r="DM6" s="88">
        <f t="shared" si="10"/>
        <v>8.8000000000000007</v>
      </c>
      <c r="DN6" s="88" t="str">
        <f t="shared" si="10"/>
        <v>-</v>
      </c>
      <c r="DO6" s="88" t="str">
        <f t="shared" si="10"/>
        <v>-</v>
      </c>
      <c r="DP6" s="88">
        <f t="shared" si="10"/>
        <v>14.75</v>
      </c>
      <c r="DQ6" s="88">
        <f t="shared" si="10"/>
        <v>19.78</v>
      </c>
      <c r="DR6" s="88">
        <f t="shared" si="10"/>
        <v>14.8</v>
      </c>
      <c r="DS6" s="80" t="str">
        <f>IF(DS7="","",IF(DS7="-","【-】","【"&amp;SUBSTITUTE(TEXT(DS7,"#,##0.00"),"-","△")&amp;"】"))</f>
        <v>【36.52】</v>
      </c>
      <c r="DT6" s="88" t="str">
        <f t="shared" ref="DT6:EC6" si="11">IF(DT7="",NA(),DT7)</f>
        <v>-</v>
      </c>
      <c r="DU6" s="88" t="str">
        <f t="shared" si="11"/>
        <v>-</v>
      </c>
      <c r="DV6" s="80">
        <f t="shared" si="11"/>
        <v>0</v>
      </c>
      <c r="DW6" s="80">
        <f t="shared" si="11"/>
        <v>0</v>
      </c>
      <c r="DX6" s="80">
        <f t="shared" si="11"/>
        <v>0</v>
      </c>
      <c r="DY6" s="88" t="str">
        <f t="shared" si="11"/>
        <v>-</v>
      </c>
      <c r="DZ6" s="88" t="str">
        <f t="shared" si="11"/>
        <v>-</v>
      </c>
      <c r="EA6" s="88">
        <f t="shared" si="11"/>
        <v>0.25</v>
      </c>
      <c r="EB6" s="88">
        <f t="shared" si="11"/>
        <v>0.44</v>
      </c>
      <c r="EC6" s="88">
        <f t="shared" si="11"/>
        <v>0.1</v>
      </c>
      <c r="ED6" s="80" t="str">
        <f>IF(ED7="","",IF(ED7="-","【-】","【"&amp;SUBSTITUTE(TEXT(ED7,"#,##0.00"),"-","△")&amp;"】"))</f>
        <v>【5.72】</v>
      </c>
      <c r="EE6" s="88" t="str">
        <f t="shared" ref="EE6:EN6" si="12">IF(EE7="",NA(),EE7)</f>
        <v>-</v>
      </c>
      <c r="EF6" s="88" t="str">
        <f t="shared" si="12"/>
        <v>-</v>
      </c>
      <c r="EG6" s="80">
        <f t="shared" si="12"/>
        <v>0</v>
      </c>
      <c r="EH6" s="80">
        <f t="shared" si="12"/>
        <v>0</v>
      </c>
      <c r="EI6" s="80">
        <f t="shared" si="12"/>
        <v>0</v>
      </c>
      <c r="EJ6" s="88" t="str">
        <f t="shared" si="12"/>
        <v>-</v>
      </c>
      <c r="EK6" s="88" t="str">
        <f t="shared" si="12"/>
        <v>-</v>
      </c>
      <c r="EL6" s="88">
        <f t="shared" si="12"/>
        <v>4.e-002</v>
      </c>
      <c r="EM6" s="88">
        <f t="shared" si="12"/>
        <v>5.e-002</v>
      </c>
      <c r="EN6" s="88">
        <f t="shared" si="12"/>
        <v>9.e-002</v>
      </c>
      <c r="EO6" s="80" t="str">
        <f>IF(EO7="","",IF(EO7="-","【-】","【"&amp;SUBSTITUTE(TEXT(EO7,"#,##0.00"),"-","△")&amp;"】"))</f>
        <v>【0.30】</v>
      </c>
    </row>
    <row r="7" spans="1:148" s="65" customFormat="1">
      <c r="A7" s="66"/>
      <c r="B7" s="72">
        <v>2020</v>
      </c>
      <c r="C7" s="72">
        <v>232386</v>
      </c>
      <c r="D7" s="72">
        <v>46</v>
      </c>
      <c r="E7" s="72">
        <v>17</v>
      </c>
      <c r="F7" s="72">
        <v>1</v>
      </c>
      <c r="G7" s="72">
        <v>0</v>
      </c>
      <c r="H7" s="72" t="s">
        <v>95</v>
      </c>
      <c r="I7" s="72" t="s">
        <v>96</v>
      </c>
      <c r="J7" s="72" t="s">
        <v>97</v>
      </c>
      <c r="K7" s="72" t="s">
        <v>98</v>
      </c>
      <c r="L7" s="72" t="s">
        <v>99</v>
      </c>
      <c r="M7" s="72" t="s">
        <v>100</v>
      </c>
      <c r="N7" s="81" t="s">
        <v>101</v>
      </c>
      <c r="O7" s="81">
        <v>77.55</v>
      </c>
      <c r="P7" s="81">
        <v>90.18</v>
      </c>
      <c r="Q7" s="81">
        <v>102.58</v>
      </c>
      <c r="R7" s="81">
        <v>2160</v>
      </c>
      <c r="S7" s="81">
        <v>60183</v>
      </c>
      <c r="T7" s="81">
        <v>21.55</v>
      </c>
      <c r="U7" s="81">
        <v>2792.71</v>
      </c>
      <c r="V7" s="81">
        <v>54139</v>
      </c>
      <c r="W7" s="81">
        <v>7.94</v>
      </c>
      <c r="X7" s="81">
        <v>6818.51</v>
      </c>
      <c r="Y7" s="81" t="s">
        <v>101</v>
      </c>
      <c r="Z7" s="81" t="s">
        <v>101</v>
      </c>
      <c r="AA7" s="81">
        <v>102.15</v>
      </c>
      <c r="AB7" s="81">
        <v>101.93</v>
      </c>
      <c r="AC7" s="81">
        <v>105.16</v>
      </c>
      <c r="AD7" s="81" t="s">
        <v>101</v>
      </c>
      <c r="AE7" s="81" t="s">
        <v>101</v>
      </c>
      <c r="AF7" s="81">
        <v>106.25</v>
      </c>
      <c r="AG7" s="81">
        <v>105.89</v>
      </c>
      <c r="AH7" s="81">
        <v>104.59</v>
      </c>
      <c r="AI7" s="81">
        <v>106.67</v>
      </c>
      <c r="AJ7" s="81" t="s">
        <v>101</v>
      </c>
      <c r="AK7" s="81" t="s">
        <v>101</v>
      </c>
      <c r="AL7" s="81">
        <v>0</v>
      </c>
      <c r="AM7" s="81">
        <v>0</v>
      </c>
      <c r="AN7" s="81">
        <v>0</v>
      </c>
      <c r="AO7" s="81" t="s">
        <v>101</v>
      </c>
      <c r="AP7" s="81" t="s">
        <v>101</v>
      </c>
      <c r="AQ7" s="81">
        <v>0.78</v>
      </c>
      <c r="AR7" s="81">
        <v>0.83</v>
      </c>
      <c r="AS7" s="81">
        <v>0.83</v>
      </c>
      <c r="AT7" s="81">
        <v>3.64</v>
      </c>
      <c r="AU7" s="81" t="s">
        <v>101</v>
      </c>
      <c r="AV7" s="81" t="s">
        <v>101</v>
      </c>
      <c r="AW7" s="81">
        <v>49.97</v>
      </c>
      <c r="AX7" s="81">
        <v>47.18</v>
      </c>
      <c r="AY7" s="81">
        <v>66.52</v>
      </c>
      <c r="AZ7" s="81" t="s">
        <v>101</v>
      </c>
      <c r="BA7" s="81" t="s">
        <v>101</v>
      </c>
      <c r="BB7" s="81">
        <v>67.2</v>
      </c>
      <c r="BC7" s="81">
        <v>61.2</v>
      </c>
      <c r="BD7" s="81">
        <v>57.6</v>
      </c>
      <c r="BE7" s="81">
        <v>67.52</v>
      </c>
      <c r="BF7" s="81" t="s">
        <v>101</v>
      </c>
      <c r="BG7" s="81" t="s">
        <v>101</v>
      </c>
      <c r="BH7" s="81">
        <v>566.36</v>
      </c>
      <c r="BI7" s="81">
        <v>185.54</v>
      </c>
      <c r="BJ7" s="81">
        <v>214.28</v>
      </c>
      <c r="BK7" s="81" t="s">
        <v>101</v>
      </c>
      <c r="BL7" s="81" t="s">
        <v>101</v>
      </c>
      <c r="BM7" s="81">
        <v>1023.34</v>
      </c>
      <c r="BN7" s="81">
        <v>1033.5999999999999</v>
      </c>
      <c r="BO7" s="81">
        <v>1008.36</v>
      </c>
      <c r="BP7" s="81">
        <v>705.21</v>
      </c>
      <c r="BQ7" s="81" t="s">
        <v>101</v>
      </c>
      <c r="BR7" s="81" t="s">
        <v>101</v>
      </c>
      <c r="BS7" s="81">
        <v>92.1</v>
      </c>
      <c r="BT7" s="81">
        <v>92.32</v>
      </c>
      <c r="BU7" s="81">
        <v>81.08</v>
      </c>
      <c r="BV7" s="81" t="s">
        <v>101</v>
      </c>
      <c r="BW7" s="81" t="s">
        <v>101</v>
      </c>
      <c r="BX7" s="81">
        <v>82.26</v>
      </c>
      <c r="BY7" s="81">
        <v>85.39</v>
      </c>
      <c r="BZ7" s="81">
        <v>85.67</v>
      </c>
      <c r="CA7" s="81">
        <v>98.96</v>
      </c>
      <c r="CB7" s="81" t="s">
        <v>101</v>
      </c>
      <c r="CC7" s="81" t="s">
        <v>101</v>
      </c>
      <c r="CD7" s="81">
        <v>150.07</v>
      </c>
      <c r="CE7" s="81">
        <v>150.07</v>
      </c>
      <c r="CF7" s="81">
        <v>150.06</v>
      </c>
      <c r="CG7" s="81" t="s">
        <v>101</v>
      </c>
      <c r="CH7" s="81" t="s">
        <v>101</v>
      </c>
      <c r="CI7" s="81">
        <v>154.25</v>
      </c>
      <c r="CJ7" s="81">
        <v>150.96</v>
      </c>
      <c r="CK7" s="81">
        <v>146.12</v>
      </c>
      <c r="CL7" s="81">
        <v>134.52000000000001</v>
      </c>
      <c r="CM7" s="81" t="s">
        <v>101</v>
      </c>
      <c r="CN7" s="81" t="s">
        <v>101</v>
      </c>
      <c r="CO7" s="81">
        <v>55.34</v>
      </c>
      <c r="CP7" s="81">
        <v>55.89</v>
      </c>
      <c r="CQ7" s="81">
        <v>49.8</v>
      </c>
      <c r="CR7" s="81" t="s">
        <v>101</v>
      </c>
      <c r="CS7" s="81" t="s">
        <v>101</v>
      </c>
      <c r="CT7" s="81">
        <v>64.510000000000005</v>
      </c>
      <c r="CU7" s="81">
        <v>66.180000000000007</v>
      </c>
      <c r="CV7" s="81">
        <v>56.39</v>
      </c>
      <c r="CW7" s="81">
        <v>59.57</v>
      </c>
      <c r="CX7" s="81" t="s">
        <v>101</v>
      </c>
      <c r="CY7" s="81" t="s">
        <v>101</v>
      </c>
      <c r="CZ7" s="81">
        <v>91.94</v>
      </c>
      <c r="DA7" s="81">
        <v>92.01</v>
      </c>
      <c r="DB7" s="81">
        <v>93.07</v>
      </c>
      <c r="DC7" s="81" t="s">
        <v>101</v>
      </c>
      <c r="DD7" s="81" t="s">
        <v>101</v>
      </c>
      <c r="DE7" s="81">
        <v>91.62</v>
      </c>
      <c r="DF7" s="81">
        <v>91.87</v>
      </c>
      <c r="DG7" s="81">
        <v>91.45</v>
      </c>
      <c r="DH7" s="81">
        <v>95.57</v>
      </c>
      <c r="DI7" s="81" t="s">
        <v>101</v>
      </c>
      <c r="DJ7" s="81" t="s">
        <v>101</v>
      </c>
      <c r="DK7" s="81">
        <v>3.4</v>
      </c>
      <c r="DL7" s="81">
        <v>6.29</v>
      </c>
      <c r="DM7" s="81">
        <v>8.8000000000000007</v>
      </c>
      <c r="DN7" s="81" t="s">
        <v>101</v>
      </c>
      <c r="DO7" s="81" t="s">
        <v>101</v>
      </c>
      <c r="DP7" s="81">
        <v>14.75</v>
      </c>
      <c r="DQ7" s="81">
        <v>19.78</v>
      </c>
      <c r="DR7" s="81">
        <v>14.8</v>
      </c>
      <c r="DS7" s="81">
        <v>36.520000000000003</v>
      </c>
      <c r="DT7" s="81" t="s">
        <v>101</v>
      </c>
      <c r="DU7" s="81" t="s">
        <v>101</v>
      </c>
      <c r="DV7" s="81">
        <v>0</v>
      </c>
      <c r="DW7" s="81">
        <v>0</v>
      </c>
      <c r="DX7" s="81">
        <v>0</v>
      </c>
      <c r="DY7" s="81" t="s">
        <v>101</v>
      </c>
      <c r="DZ7" s="81" t="s">
        <v>101</v>
      </c>
      <c r="EA7" s="81">
        <v>0.25</v>
      </c>
      <c r="EB7" s="81">
        <v>0.44</v>
      </c>
      <c r="EC7" s="81">
        <v>0.1</v>
      </c>
      <c r="ED7" s="81">
        <v>5.72</v>
      </c>
      <c r="EE7" s="81" t="s">
        <v>101</v>
      </c>
      <c r="EF7" s="81" t="s">
        <v>101</v>
      </c>
      <c r="EG7" s="81">
        <v>0</v>
      </c>
      <c r="EH7" s="81">
        <v>0</v>
      </c>
      <c r="EI7" s="81">
        <v>0</v>
      </c>
      <c r="EJ7" s="81" t="s">
        <v>101</v>
      </c>
      <c r="EK7" s="81" t="s">
        <v>101</v>
      </c>
      <c r="EL7" s="81">
        <v>4.e-002</v>
      </c>
      <c r="EM7" s="81">
        <v>5.e-002</v>
      </c>
      <c r="EN7" s="81">
        <v>9.e-002</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飼沼 伸章</cp:lastModifiedBy>
  <dcterms:created xsi:type="dcterms:W3CDTF">2021-12-03T07:14:18Z</dcterms:created>
  <dcterms:modified xsi:type="dcterms:W3CDTF">2022-01-31T00:22:35Z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2022-01-31T00:22:35Z</vt:filetime>
  </property>
</Properties>
</file>