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サービス名">'【参考】数式用'!$A$5:$A$27</definedName>
    <definedName name="北海道">'【参考】数式用2'!$D$3:$D$187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 name="サービス名" localSheetId="2">'[1]【参考】数式用'!$A$5:$A$27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G4" authorId="0">
      <text>
        <r>
          <rPr>
            <sz val="9"/>
            <color rgb="FF000000"/>
            <rFont val="MS P ゴシック"/>
          </rPr>
          <t>書類の提出先を記入してください。
地域密着型サービスや総合事業については、「指定権者」の欄に指定元の市町村を全て記載してください。</t>
        </r>
      </text>
    </comment>
    <comment ref="T4" authorId="0">
      <text>
        <r>
          <rPr>
            <sz val="9"/>
            <color rgb="FF000000"/>
            <rFont val="MS P ゴシック"/>
          </rPr>
          <t>総合事業の場合、市町村において設定されている地域単価が表示されているものと異なる場合は、
数式を削除し、正しい地域単価を直接記入してください。</t>
        </r>
      </text>
    </comment>
    <comment ref="W4" authorId="0">
      <text>
        <r>
          <rPr>
            <sz val="9"/>
            <color rgb="FF000000"/>
            <rFont val="MS P ゴシック"/>
          </rPr>
          <t xml:space="preserve"> 一月あたりの介護報酬総単位数として見込まれる単位数（処遇改善加算等を含まない。）を、
前年１月から12月までの１年間の介護報酬総単位数を12で除するなどの方法によって推計し、記載してください。</t>
        </r>
      </text>
    </comment>
    <comment ref="AF66" authorId="0">
      <text>
        <r>
          <rPr>
            <sz val="9"/>
            <color rgb="FF000000"/>
            <rFont val="MS P ゴシック"/>
          </rPr>
          <t>社会保険労務士事務所等の担当者の氏名・連絡先を記入しても構いません。</t>
        </r>
      </text>
    </comment>
    <comment ref="Y7" authorId="0">
      <text>
        <r>
          <rPr>
            <sz val="9"/>
            <color rgb="FF000000"/>
            <rFont val="MS P ゴシック"/>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B69" authorId="0">
      <text>
        <r>
          <rPr>
            <sz val="9"/>
            <color rgb="FF000000"/>
            <rFont val="Yu Gothic"/>
          </rPr>
          <t>令和７年度以降、満たすべき取組の項目や必要な取組の数が変わります（令和６年度中は準備期間）。
詳細は厚生労働省ホームページをご確認ください。</t>
        </r>
      </text>
    </comment>
    <comment ref="X104" authorId="0">
      <text>
        <r>
          <rPr>
            <sz val="9"/>
            <color rgb="FF000000"/>
            <rFont val="MS P ゴシック"/>
          </rPr>
          <t>令和６年４月・５月の２か月間の加算額の合計（見込額）を自動で入力</t>
        </r>
      </text>
    </comment>
    <comment ref="AE104" authorId="0">
      <text>
        <r>
          <rPr>
            <sz val="9"/>
            <color rgb="FF000000"/>
            <rFont val="MS P ゴシック"/>
          </rPr>
          <t>令和６年６月から令和７年３月までの10か月間の加算額の合計（見込額）を自動で入力</t>
        </r>
      </text>
    </comment>
    <comment ref="S21" authorId="0">
      <text>
        <r>
          <rPr>
            <sz val="9"/>
            <color rgb="FF000000"/>
            <rFont val="MS P ゴシック"/>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S15" authorId="0">
      <text>
        <r>
          <rPr>
            <sz val="9"/>
            <color rgb="FF000000"/>
            <rFont val="MS P ゴシック"/>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AC4" authorId="0">
      <text>
        <r>
          <rPr>
            <sz val="9"/>
            <color rgb="FF000000"/>
            <rFont val="MS P ゴシック"/>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text>
        <r>
          <rPr>
            <sz val="9"/>
            <color rgb="FF000000"/>
            <rFont val="MS P ゴシック"/>
          </rPr>
          <t>令和６年６月以降の新加算の区分（Ⅲ・Ⅳ）に応じて自動で入力されます。</t>
        </r>
      </text>
    </comment>
    <comment ref="AD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text>
        <r>
          <rPr>
            <sz val="9"/>
            <color rgb="FF000000"/>
            <rFont val="MS P ゴシック"/>
          </rPr>
          <t xml:space="preserve">この欄をクリックして、令和６年４月・５月に算定した加算区分を選択してください。特定加算・ベア加算についても同様です。 </t>
        </r>
      </text>
    </comment>
    <comment ref="E10" authorId="1">
      <text>
        <r>
          <rPr>
            <sz val="9"/>
            <color rgb="FF000000"/>
            <rFont val="MS P ゴシック"/>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7" authorId="0">
      <text>
        <r>
          <rPr>
            <sz val="9"/>
            <color rgb="FF000000"/>
            <rFont val="MS P ゴシック"/>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rPr>
          <t>処遇改善加算等に拠らない独自の賃金改善として行っていた取組があれば、この欄にその総額を記入することができる。</t>
        </r>
      </text>
    </comment>
    <comment ref="AA25"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List>
</comments>
</file>

<file path=xl/sharedStrings.xml><?xml version="1.0" encoding="utf-8"?>
<sst xmlns="http://schemas.openxmlformats.org/spreadsheetml/2006/main" xmlns:r="http://schemas.openxmlformats.org/officeDocument/2006/relationships" count="2100" uniqueCount="2100">
  <si>
    <t>鳥取県</t>
  </si>
  <si>
    <t>屋久島町</t>
  </si>
  <si>
    <t>新庄村</t>
  </si>
  <si>
    <t>上位者・担当者等によるキャリア面談など、キャリアアップ等に関する定期的な相談の機会の確保</t>
  </si>
  <si>
    <t>施設管理者
（部長級）</t>
    <rPh sb="0" eb="2">
      <t>シセツ</t>
    </rPh>
    <rPh sb="2" eb="5">
      <t>カンリシャ</t>
    </rPh>
    <rPh sb="7" eb="10">
      <t>ブチョウキュウ</t>
    </rPh>
    <phoneticPr fontId="41"/>
  </si>
  <si>
    <t>内容</t>
    <rPh sb="0" eb="2">
      <t>ナイヨウ</t>
    </rPh>
    <phoneticPr fontId="41"/>
  </si>
  <si>
    <t>栃木市</t>
  </si>
  <si>
    <t>栗山町</t>
  </si>
  <si>
    <t>筑紫野市</t>
  </si>
  <si>
    <t>介護職員等処遇改善加算等 処遇改善計画書（令和６年度）</t>
  </si>
  <si>
    <t>佐世保市</t>
  </si>
  <si>
    <t>提出先</t>
    <rPh sb="0" eb="2">
      <t>テイシュツ</t>
    </rPh>
    <rPh sb="2" eb="3">
      <t>サキ</t>
    </rPh>
    <phoneticPr fontId="41"/>
  </si>
  <si>
    <t>宮崎県</t>
  </si>
  <si>
    <t>四街道市</t>
  </si>
  <si>
    <t>志賀町</t>
  </si>
  <si>
    <t>当別町</t>
  </si>
  <si>
    <t>ひたちなか市</t>
  </si>
  <si>
    <t>長門市</t>
  </si>
  <si>
    <t>白糠町</t>
  </si>
  <si>
    <t>清瀬市</t>
  </si>
  <si>
    <t>年</t>
    <rPh sb="0" eb="1">
      <t>ネン</t>
    </rPh>
    <phoneticPr fontId="41"/>
  </si>
  <si>
    <t>置戸町</t>
  </si>
  <si>
    <t>５S活動（業務管理の手法の１つ。整理・整頓・清掃・清潔・躾の頭文字をとったもの）等の実践による職場環境の整備</t>
  </si>
  <si>
    <t>葉山町</t>
  </si>
  <si>
    <t>勝浦町</t>
  </si>
  <si>
    <t>事業所の所在地（市区町村）</t>
    <rPh sb="0" eb="3">
      <t>ジギョウショ</t>
    </rPh>
    <rPh sb="4" eb="7">
      <t>ショザイチ</t>
    </rPh>
    <rPh sb="8" eb="12">
      <t>シクチョウソン</t>
    </rPh>
    <phoneticPr fontId="42"/>
  </si>
  <si>
    <t>サービス名</t>
    <rPh sb="4" eb="5">
      <t>メイ</t>
    </rPh>
    <phoneticPr fontId="43"/>
  </si>
  <si>
    <t>北山村</t>
  </si>
  <si>
    <t>東京都</t>
  </si>
  <si>
    <t>五條市</t>
  </si>
  <si>
    <t>安八町</t>
  </si>
  <si>
    <t>奥尻町</t>
  </si>
  <si>
    <t>阿見町</t>
  </si>
  <si>
    <t>宜野湾市</t>
  </si>
  <si>
    <t>子育てや家族等の介護等と仕事の両立を目指す者のための休業制度等の充実、事業所内託児施設の整備</t>
  </si>
  <si>
    <t>川越市</t>
  </si>
  <si>
    <t>エルダー・メンター（仕事やメンタル面のサポート等をする担当者）制度等導入</t>
  </si>
  <si>
    <t>椎葉村</t>
  </si>
  <si>
    <t>中山町</t>
  </si>
  <si>
    <t>境港市</t>
  </si>
  <si>
    <t>南阿蘇村</t>
  </si>
  <si>
    <t>1334567890</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</si>
  <si>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</si>
  <si>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代表取締役</t>
    <rPh sb="0" eb="2">
      <t>ダイヒョウ</t>
    </rPh>
    <rPh sb="2" eb="5">
      <t>トリシマリヤク</t>
    </rPh>
    <phoneticPr fontId="41"/>
  </si>
  <si>
    <t>朝来市</t>
  </si>
  <si>
    <t>滝川市</t>
  </si>
  <si>
    <t>滑川市</t>
  </si>
  <si>
    <t>登別市</t>
  </si>
  <si>
    <t>他産業からの転職者、主婦層、中高年齢者等、経験者・有資格者等にこだわらない幅広い採用の仕組みの構築</t>
    <rPh sb="43" eb="45">
      <t>シク</t>
    </rPh>
    <rPh sb="47" eb="49">
      <t>コウチク</t>
    </rPh>
    <phoneticPr fontId="41"/>
  </si>
  <si>
    <t>江戸川区</t>
  </si>
  <si>
    <t>大蔵村</t>
  </si>
  <si>
    <t>事業所の所在地</t>
    <rPh sb="0" eb="3">
      <t>ジギョウショ</t>
    </rPh>
    <rPh sb="4" eb="7">
      <t>ショザイチ</t>
    </rPh>
    <phoneticPr fontId="43"/>
  </si>
  <si>
    <t>松戸市</t>
  </si>
  <si>
    <t>半田市</t>
  </si>
  <si>
    <t>１．基本情報</t>
    <rPh sb="2" eb="4">
      <t>キホン</t>
    </rPh>
    <rPh sb="4" eb="6">
      <t>ジョウホウ</t>
    </rPh>
    <phoneticPr fontId="3"/>
  </si>
  <si>
    <t>愛知県</t>
  </si>
  <si>
    <t>泰阜村</t>
  </si>
  <si>
    <t>下北山村</t>
  </si>
  <si>
    <t>大町町</t>
  </si>
  <si>
    <t>鮫川村</t>
  </si>
  <si>
    <t>上田市</t>
  </si>
  <si>
    <t>歌志内市</t>
  </si>
  <si>
    <t>ふじみ野市</t>
  </si>
  <si>
    <t>墨田区</t>
    <rPh sb="0" eb="3">
      <t>スミダク</t>
    </rPh>
    <phoneticPr fontId="42"/>
  </si>
  <si>
    <t>指定権者名</t>
    <rPh sb="0" eb="2">
      <t>シテイ</t>
    </rPh>
    <rPh sb="2" eb="3">
      <t>ケン</t>
    </rPh>
    <rPh sb="3" eb="4">
      <t>ジャ</t>
    </rPh>
    <rPh sb="4" eb="5">
      <t>メイ</t>
    </rPh>
    <phoneticPr fontId="43"/>
  </si>
  <si>
    <t>Ⅳ</t>
  </si>
  <si>
    <t>清瀬市</t>
    <rPh sb="0" eb="3">
      <t>キヨセシ</t>
    </rPh>
    <phoneticPr fontId="4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</si>
  <si>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</si>
  <si>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あわら市</t>
  </si>
  <si>
    <t>事業所名</t>
    <rPh sb="0" eb="3">
      <t>ジギョウショ</t>
    </rPh>
    <rPh sb="3" eb="4">
      <t>メイ</t>
    </rPh>
    <phoneticPr fontId="43"/>
  </si>
  <si>
    <t>千代田区</t>
  </si>
  <si>
    <t>橿原市</t>
  </si>
  <si>
    <t>飯田市</t>
  </si>
  <si>
    <t>○○ケアセンター</t>
  </si>
  <si>
    <t>伊達市</t>
  </si>
  <si>
    <t>羅臼町</t>
  </si>
  <si>
    <t>令和</t>
    <rPh sb="0" eb="2">
      <t>レイワ</t>
    </rPh>
    <phoneticPr fontId="41"/>
  </si>
  <si>
    <t>高山市</t>
  </si>
  <si>
    <t>春日井市</t>
  </si>
  <si>
    <t>２．賃金改善の要件</t>
    <rPh sb="2" eb="4">
      <t>チンギン</t>
    </rPh>
    <rPh sb="4" eb="6">
      <t>カイゼン</t>
    </rPh>
    <rPh sb="7" eb="9">
      <t>ヨウケン</t>
    </rPh>
    <phoneticPr fontId="3"/>
  </si>
  <si>
    <t>幸手市</t>
  </si>
  <si>
    <t>柏崎市</t>
  </si>
  <si>
    <t>蘭越町</t>
  </si>
  <si>
    <t>碧南市</t>
  </si>
  <si>
    <t>渡嘉敷村</t>
  </si>
  <si>
    <t>労働保険料の納付が適正に行われています。</t>
    <rPh sb="0" eb="2">
      <t>ロウドウ</t>
    </rPh>
    <rPh sb="2" eb="5">
      <t>ホケンリョウ</t>
    </rPh>
    <rPh sb="6" eb="8">
      <t>ノウフ</t>
    </rPh>
    <rPh sb="9" eb="11">
      <t>テキセイ</t>
    </rPh>
    <rPh sb="12" eb="13">
      <t>オコナ</t>
    </rPh>
    <phoneticPr fontId="41"/>
  </si>
  <si>
    <t>かつらぎ町</t>
  </si>
  <si>
    <t>弟子屈町</t>
  </si>
  <si>
    <t>河内長野市</t>
  </si>
  <si>
    <t>袖ケ浦市</t>
  </si>
  <si>
    <t>円</t>
    <rPh sb="0" eb="1">
      <t>エン</t>
    </rPh>
    <phoneticPr fontId="41"/>
  </si>
  <si>
    <t>既に行っている</t>
    <rPh sb="0" eb="1">
      <t>スデ</t>
    </rPh>
    <rPh sb="2" eb="3">
      <t>オコナ</t>
    </rPh>
    <phoneticPr fontId="3"/>
  </si>
  <si>
    <t>厚労 花子</t>
    <rPh sb="0" eb="2">
      <t>コウロウ</t>
    </rPh>
    <rPh sb="3" eb="5">
      <t>ハナコ</t>
    </rPh>
    <phoneticPr fontId="41"/>
  </si>
  <si>
    <t>野迫川村</t>
  </si>
  <si>
    <t>伊勢原市</t>
  </si>
  <si>
    <t>三宅村</t>
  </si>
  <si>
    <t>…</t>
  </si>
  <si>
    <t>忍野村</t>
  </si>
  <si>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</si>
  <si>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1"/>
  </si>
  <si>
    <t>管理職</t>
    <rPh sb="0" eb="2">
      <t>カンリ</t>
    </rPh>
    <rPh sb="2" eb="3">
      <t>ショク</t>
    </rPh>
    <phoneticPr fontId="41"/>
  </si>
  <si>
    <t>福山市</t>
  </si>
  <si>
    <t>嘉島町</t>
  </si>
  <si>
    <t>町田市</t>
    <rPh sb="0" eb="3">
      <t>マチダシ</t>
    </rPh>
    <phoneticPr fontId="42"/>
  </si>
  <si>
    <t>葛飾区</t>
  </si>
  <si>
    <t>いわき市</t>
  </si>
  <si>
    <t>職名</t>
    <rPh sb="0" eb="2">
      <t>ショクメイ</t>
    </rPh>
    <phoneticPr fontId="41"/>
  </si>
  <si>
    <t>安芸高田市</t>
  </si>
  <si>
    <t>大口町</t>
  </si>
  <si>
    <t>①</t>
  </si>
  <si>
    <t>②</t>
  </si>
  <si>
    <t>③</t>
  </si>
  <si>
    <t>長泉町</t>
  </si>
  <si>
    <t>山形県</t>
  </si>
  <si>
    <t>処遇改善加算等として給付される額は、職員の賃金改善のために全額支出します。
また、処遇改善加算等による賃金改善以外の部分で賃金水準を引き下げません。</t>
  </si>
  <si>
    <t>彦根市</t>
  </si>
  <si>
    <t>・</t>
  </si>
  <si>
    <t>新居浜市</t>
  </si>
  <si>
    <t>本宮市</t>
  </si>
  <si>
    <t>訪問介護</t>
  </si>
  <si>
    <t>○○ケアサービス</t>
  </si>
  <si>
    <t>千葉市</t>
  </si>
  <si>
    <t>座間市</t>
  </si>
  <si>
    <t>更別村</t>
  </si>
  <si>
    <t>都道府県</t>
    <rPh sb="0" eb="4">
      <t>トドウフケン</t>
    </rPh>
    <phoneticPr fontId="42"/>
  </si>
  <si>
    <t>安城市</t>
  </si>
  <si>
    <t>市原市</t>
  </si>
  <si>
    <t>ミーティング等による職場内コミュニケーションの円滑化による個々の介護職員の気づきを踏まえた勤務環境やケア内容の改善</t>
  </si>
  <si>
    <t>大衡村</t>
  </si>
  <si>
    <t>生産性向上のための業務改善の取組</t>
  </si>
  <si>
    <t>播磨町</t>
  </si>
  <si>
    <t>西原町</t>
  </si>
  <si>
    <t>区分</t>
    <rPh sb="0" eb="2">
      <t>クブン</t>
    </rPh>
    <phoneticPr fontId="41"/>
  </si>
  <si>
    <t>入職促進に向けた取組</t>
  </si>
  <si>
    <t>西都市</t>
  </si>
  <si>
    <t>事故・トラブルへの対応マニュアル等の作成等の体制の整備</t>
  </si>
  <si>
    <t>東伊豆町</t>
  </si>
  <si>
    <t>大熊町</t>
  </si>
  <si>
    <t>有給休暇が取得しやすい環境の整備</t>
  </si>
  <si>
    <t>新加算の区分・
加算の合計額</t>
    <rPh sb="0" eb="3">
      <t>シンカサン</t>
    </rPh>
    <rPh sb="4" eb="6">
      <t>クブン</t>
    </rPh>
    <rPh sb="8" eb="10">
      <t>カサン</t>
    </rPh>
    <rPh sb="11" eb="13">
      <t>ゴウケイ</t>
    </rPh>
    <rPh sb="13" eb="14">
      <t>ガク</t>
    </rPh>
    <phoneticPr fontId="43"/>
  </si>
  <si>
    <t>法人や事業所の経営理念やケア方針・人材育成方針、その実現のための施策・仕組みなどの明確化</t>
  </si>
  <si>
    <t>箕面市</t>
  </si>
  <si>
    <t>七飯町</t>
  </si>
  <si>
    <t>忠岡町</t>
  </si>
  <si>
    <t>事業者の共同による採用・人事ローテーション・研修のための制度構築</t>
  </si>
  <si>
    <t>赤平市</t>
  </si>
  <si>
    <t>職業体験の受入れや地域行事への参加や主催等による職業魅力度向上の取組の実施</t>
    <rPh sb="35" eb="37">
      <t>ジッシ</t>
    </rPh>
    <phoneticPr fontId="41"/>
  </si>
  <si>
    <t>別府市</t>
  </si>
  <si>
    <t>初級職</t>
    <rPh sb="2" eb="3">
      <t>ショク</t>
    </rPh>
    <phoneticPr fontId="41"/>
  </si>
  <si>
    <t>室蘭市</t>
  </si>
  <si>
    <t>南大東村</t>
  </si>
  <si>
    <t>垂水市</t>
  </si>
  <si>
    <t>利用者本位のケア方針など介護保険や法人の理念等を定期的に学ぶ機会の提供</t>
  </si>
  <si>
    <t>資質の向上やキャリアアップに向けた支援</t>
  </si>
  <si>
    <t>研修の受講やキャリア段位制度と人事考課との連動</t>
  </si>
  <si>
    <t>福崎町</t>
  </si>
  <si>
    <t>京田辺市</t>
  </si>
  <si>
    <t>両立支援・多様な働き方の推進</t>
  </si>
  <si>
    <t>三田市</t>
  </si>
  <si>
    <t>南部町</t>
    <rPh sb="0" eb="3">
      <t>ナンブチョウ</t>
    </rPh>
    <phoneticPr fontId="42"/>
  </si>
  <si>
    <t>夜間対応型訪問介護</t>
  </si>
  <si>
    <t>栗原市</t>
  </si>
  <si>
    <t>職員の事情等の状況に応じた勤務シフトや短時間正規職員制度の導入、職員の希望に即した非正規職員から正規職員への転換の制度等の整備</t>
  </si>
  <si>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</si>
  <si>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1"/>
  </si>
  <si>
    <t>南相馬市</t>
  </si>
  <si>
    <t>東北町</t>
  </si>
  <si>
    <t>業務や福利厚生制度、メンタルヘルス等の職員相談窓口の設置等相談体制の充実</t>
  </si>
  <si>
    <t>岡崎市</t>
  </si>
  <si>
    <t>雇用管理改善のための管理者に対する研修等の実施</t>
  </si>
  <si>
    <t>山ノ内町</t>
  </si>
  <si>
    <t>三重県</t>
  </si>
  <si>
    <t>Ⅲ</t>
  </si>
  <si>
    <t>腰痛を含む心身の健康管理</t>
  </si>
  <si>
    <t>三沢市</t>
  </si>
  <si>
    <t>○</t>
  </si>
  <si>
    <t>羽後町</t>
  </si>
  <si>
    <t>兵庫県</t>
  </si>
  <si>
    <t>小平市</t>
  </si>
  <si>
    <t>近江八幡市</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</si>
  <si>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1"/>
  </si>
  <si>
    <t>介護職員の身体の負担軽減のための介護技術の修得支援、介護ロボットやリフト等の介護機器等導入及び研修等による腰痛対策の実施</t>
  </si>
  <si>
    <t>宮津市</t>
  </si>
  <si>
    <t>岩沼市</t>
  </si>
  <si>
    <t>今金町</t>
  </si>
  <si>
    <t>豊山町</t>
    <rPh sb="0" eb="2">
      <t>トヨヤマ</t>
    </rPh>
    <rPh sb="2" eb="3">
      <t>マチ</t>
    </rPh>
    <phoneticPr fontId="42"/>
  </si>
  <si>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</si>
  <si>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</si>
  <si>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</si>
  <si>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</si>
  <si>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処遇加算Ⅰ</t>
    <rPh sb="0" eb="2">
      <t>ショグウ</t>
    </rPh>
    <rPh sb="2" eb="4">
      <t>カサン</t>
    </rPh>
    <phoneticPr fontId="41"/>
  </si>
  <si>
    <t>各要件の適合状況に応じた加算率</t>
    <rPh sb="0" eb="3">
      <t>カクヨウケン</t>
    </rPh>
    <rPh sb="4" eb="6">
      <t>テキゴウ</t>
    </rPh>
    <rPh sb="6" eb="8">
      <t>ジョウキョウ</t>
    </rPh>
    <rPh sb="9" eb="10">
      <t>オウ</t>
    </rPh>
    <rPh sb="12" eb="15">
      <t>カサンリツ</t>
    </rPh>
    <phoneticPr fontId="41"/>
  </si>
  <si>
    <t>業務手順書の作成や、記録・報告様式の工夫等による情報共有や作業負担の軽減</t>
  </si>
  <si>
    <t>やりがい・働きがいの醸成</t>
  </si>
  <si>
    <t>身延町</t>
  </si>
  <si>
    <t>新十津川町</t>
  </si>
  <si>
    <t>喜多方市</t>
  </si>
  <si>
    <t>勝山市</t>
  </si>
  <si>
    <t>糸満市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</si>
  <si>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1"/>
  </si>
  <si>
    <t>大江町</t>
  </si>
  <si>
    <t>甲賀市</t>
  </si>
  <si>
    <t>ケアの好事例や、利用者やその家族からの謝意等の情報を共有する機会の提供</t>
  </si>
  <si>
    <t>糸島市</t>
  </si>
  <si>
    <t>取手市</t>
  </si>
  <si>
    <t>コウロウ　タロウ</t>
  </si>
  <si>
    <t>鶴居村</t>
  </si>
  <si>
    <t>大仙市</t>
  </si>
  <si>
    <t>目黒区</t>
    <rPh sb="0" eb="3">
      <t>メグロク</t>
    </rPh>
    <phoneticPr fontId="42"/>
  </si>
  <si>
    <t>新地町</t>
  </si>
  <si>
    <t>球磨村</t>
  </si>
  <si>
    <t>大津市</t>
  </si>
  <si>
    <t>魚津市</t>
  </si>
  <si>
    <t>双葉町</t>
  </si>
  <si>
    <t>南足柄市</t>
    <rPh sb="0" eb="3">
      <t>ミナミアシガラ</t>
    </rPh>
    <rPh sb="3" eb="4">
      <t>シ</t>
    </rPh>
    <phoneticPr fontId="42"/>
  </si>
  <si>
    <t>御浜町</t>
  </si>
  <si>
    <t>尾張旭市</t>
  </si>
  <si>
    <t>月</t>
    <rPh sb="0" eb="1">
      <t>ゲツ</t>
    </rPh>
    <phoneticPr fontId="41"/>
  </si>
  <si>
    <t>法人名</t>
    <rPh sb="0" eb="2">
      <t>ホウジン</t>
    </rPh>
    <rPh sb="2" eb="3">
      <t>メイ</t>
    </rPh>
    <phoneticPr fontId="41"/>
  </si>
  <si>
    <t>大川村</t>
  </si>
  <si>
    <t>猪名川町</t>
  </si>
  <si>
    <t>箕輪町</t>
  </si>
  <si>
    <t>新潟県</t>
  </si>
  <si>
    <t>日</t>
    <rPh sb="0" eb="1">
      <t>ニチ</t>
    </rPh>
    <phoneticPr fontId="41"/>
  </si>
  <si>
    <t>代表者</t>
    <rPh sb="0" eb="3">
      <t>ダイヒョウシャ</t>
    </rPh>
    <phoneticPr fontId="41"/>
  </si>
  <si>
    <t>氏名</t>
    <rPh sb="0" eb="2">
      <t>シメイ</t>
    </rPh>
    <phoneticPr fontId="41"/>
  </si>
  <si>
    <t>尾道市</t>
  </si>
  <si>
    <t>３．その他の要件について</t>
    <rPh sb="4" eb="5">
      <t>タ</t>
    </rPh>
    <rPh sb="6" eb="8">
      <t>ヨウケン</t>
    </rPh>
    <phoneticPr fontId="3"/>
  </si>
  <si>
    <t>高知市</t>
  </si>
  <si>
    <t>八王子市</t>
  </si>
  <si>
    <t xml:space="preserve"> 加算の見込額（年額）</t>
    <rPh sb="1" eb="3">
      <t>カサン</t>
    </rPh>
    <rPh sb="4" eb="6">
      <t>ミコミ</t>
    </rPh>
    <rPh sb="6" eb="7">
      <t>ガク</t>
    </rPh>
    <rPh sb="8" eb="10">
      <t>ネンガク</t>
    </rPh>
    <phoneticPr fontId="3"/>
  </si>
  <si>
    <t xml:space="preserve"> 賃金改善の見込額（年額）</t>
    <rPh sb="1" eb="5">
      <t>チンギンカイゼン</t>
    </rPh>
    <rPh sb="6" eb="9">
      <t>ミコミガク</t>
    </rPh>
    <rPh sb="10" eb="12">
      <t>ネンガク</t>
    </rPh>
    <phoneticPr fontId="3"/>
  </si>
  <si>
    <t>職位</t>
    <rPh sb="0" eb="2">
      <t>ショクイ</t>
    </rPh>
    <phoneticPr fontId="41"/>
  </si>
  <si>
    <t>藍住町</t>
  </si>
  <si>
    <t>川俣町</t>
  </si>
  <si>
    <t>対応役職</t>
    <rPh sb="0" eb="2">
      <t>タイオウ</t>
    </rPh>
    <rPh sb="2" eb="4">
      <t>ヤクショク</t>
    </rPh>
    <phoneticPr fontId="41"/>
  </si>
  <si>
    <t>小笠原村</t>
  </si>
  <si>
    <t>泉崎村</t>
  </si>
  <si>
    <t>職責</t>
    <rPh sb="0" eb="2">
      <t>ショクセキ</t>
    </rPh>
    <phoneticPr fontId="41"/>
  </si>
  <si>
    <t>黒松内町</t>
  </si>
  <si>
    <t>職務内容</t>
    <rPh sb="0" eb="2">
      <t>ショクム</t>
    </rPh>
    <rPh sb="2" eb="4">
      <t>ナイヨウ</t>
    </rPh>
    <phoneticPr fontId="41"/>
  </si>
  <si>
    <t>求められる能力</t>
    <rPh sb="0" eb="1">
      <t>モト</t>
    </rPh>
    <rPh sb="5" eb="7">
      <t>ノウリョク</t>
    </rPh>
    <phoneticPr fontId="41"/>
  </si>
  <si>
    <t>教育研修</t>
    <rPh sb="0" eb="2">
      <t>キョウイク</t>
    </rPh>
    <rPh sb="2" eb="4">
      <t>ケンシュウ</t>
    </rPh>
    <phoneticPr fontId="41"/>
  </si>
  <si>
    <t>いちき串木野市</t>
  </si>
  <si>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1"/>
  </si>
  <si>
    <t>色丹村</t>
    <rPh sb="0" eb="3">
      <t>シコタンムラ</t>
    </rPh>
    <phoneticPr fontId="42"/>
  </si>
  <si>
    <t>新宮市</t>
  </si>
  <si>
    <t>栄町</t>
  </si>
  <si>
    <t>上川町</t>
  </si>
  <si>
    <t>南伊豆町</t>
  </si>
  <si>
    <t>大網白里市</t>
    <rPh sb="4" eb="5">
      <t>シ</t>
    </rPh>
    <phoneticPr fontId="42"/>
  </si>
  <si>
    <t>加東市</t>
  </si>
  <si>
    <t>新富町</t>
  </si>
  <si>
    <t>給与</t>
    <rPh sb="0" eb="2">
      <t>キュウヨ</t>
    </rPh>
    <phoneticPr fontId="41"/>
  </si>
  <si>
    <t>青森県</t>
  </si>
  <si>
    <t>施設の運営責任を負う</t>
    <rPh sb="0" eb="2">
      <t>シセツ</t>
    </rPh>
    <rPh sb="3" eb="5">
      <t>ウンエイ</t>
    </rPh>
    <rPh sb="8" eb="9">
      <t>オ</t>
    </rPh>
    <phoneticPr fontId="41"/>
  </si>
  <si>
    <t>経営者研修
管理者研修</t>
    <rPh sb="0" eb="3">
      <t>ケイエイシャ</t>
    </rPh>
    <rPh sb="3" eb="5">
      <t>ケンシュウ</t>
    </rPh>
    <rPh sb="6" eb="9">
      <t>カンリシャ</t>
    </rPh>
    <rPh sb="9" eb="11">
      <t>ケンシュウ</t>
    </rPh>
    <phoneticPr fontId="41"/>
  </si>
  <si>
    <t>厚沢部町</t>
  </si>
  <si>
    <t>河内町</t>
  </si>
  <si>
    <t>揖斐川町</t>
  </si>
  <si>
    <t>グループ長
（課長級）</t>
    <rPh sb="4" eb="5">
      <t>チョウ</t>
    </rPh>
    <rPh sb="7" eb="10">
      <t>カチョウキュウ</t>
    </rPh>
    <phoneticPr fontId="41"/>
  </si>
  <si>
    <t>大町市</t>
  </si>
  <si>
    <t>宮城県</t>
  </si>
  <si>
    <t>小野市</t>
  </si>
  <si>
    <t>香芝市</t>
  </si>
  <si>
    <t>管理職研修</t>
    <rPh sb="0" eb="2">
      <t>カンリ</t>
    </rPh>
    <rPh sb="2" eb="3">
      <t>ショク</t>
    </rPh>
    <rPh sb="3" eb="5">
      <t>ケンシュウ</t>
    </rPh>
    <phoneticPr fontId="41"/>
  </si>
  <si>
    <t>天川村</t>
  </si>
  <si>
    <t>上級職</t>
    <rPh sb="0" eb="2">
      <t>ジョウキュウ</t>
    </rPh>
    <rPh sb="2" eb="3">
      <t>ショク</t>
    </rPh>
    <phoneticPr fontId="41"/>
  </si>
  <si>
    <t>主任</t>
    <rPh sb="0" eb="2">
      <t>シュニン</t>
    </rPh>
    <phoneticPr fontId="41"/>
  </si>
  <si>
    <t>大豊町</t>
  </si>
  <si>
    <t>加古川市</t>
  </si>
  <si>
    <t>中之条町</t>
  </si>
  <si>
    <t>飯能市</t>
    <rPh sb="0" eb="3">
      <t>ハンノウシ</t>
    </rPh>
    <phoneticPr fontId="42"/>
  </si>
  <si>
    <t>主任・リーダー研修
実務研修</t>
    <rPh sb="0" eb="2">
      <t>シュニン</t>
    </rPh>
    <rPh sb="7" eb="9">
      <t>ケンシュウ</t>
    </rPh>
    <rPh sb="10" eb="12">
      <t>ジツム</t>
    </rPh>
    <rPh sb="12" eb="14">
      <t>ケンシュウ</t>
    </rPh>
    <phoneticPr fontId="41"/>
  </si>
  <si>
    <t>飛騨市</t>
  </si>
  <si>
    <t>中級職</t>
    <rPh sb="2" eb="3">
      <t>ショク</t>
    </rPh>
    <phoneticPr fontId="41"/>
  </si>
  <si>
    <t>銚子市</t>
  </si>
  <si>
    <t>狛江市</t>
  </si>
  <si>
    <t>資格取得のための支援を実施する</t>
  </si>
  <si>
    <t>市区町村</t>
    <rPh sb="0" eb="4">
      <t>シクチョウソン</t>
    </rPh>
    <phoneticPr fontId="42"/>
  </si>
  <si>
    <t>津野町</t>
  </si>
  <si>
    <t>実務研修</t>
    <rPh sb="0" eb="2">
      <t>ジツム</t>
    </rPh>
    <rPh sb="2" eb="4">
      <t>ケンシュウ</t>
    </rPh>
    <phoneticPr fontId="41"/>
  </si>
  <si>
    <t>大月町</t>
  </si>
  <si>
    <t>加須市</t>
  </si>
  <si>
    <t>通常の介護業務</t>
    <rPh sb="3" eb="5">
      <t>カイゴ</t>
    </rPh>
    <phoneticPr fontId="41"/>
  </si>
  <si>
    <t>軽米町</t>
  </si>
  <si>
    <t>実務研修
新任研修</t>
    <rPh sb="0" eb="2">
      <t>ジツム</t>
    </rPh>
    <rPh sb="2" eb="4">
      <t>ケンシュウ</t>
    </rPh>
    <rPh sb="5" eb="7">
      <t>シンニン</t>
    </rPh>
    <rPh sb="7" eb="9">
      <t>ケンシュウ</t>
    </rPh>
    <phoneticPr fontId="41"/>
  </si>
  <si>
    <t>大田市</t>
  </si>
  <si>
    <t>沼田町</t>
  </si>
  <si>
    <t>平田村</t>
  </si>
  <si>
    <t>輪島市</t>
  </si>
  <si>
    <t>美波町</t>
  </si>
  <si>
    <t>④</t>
  </si>
  <si>
    <t>三郷市</t>
  </si>
  <si>
    <t>研修機会の提供又は技術指導等を実施するとともに、介護職員の能力評価を行う</t>
  </si>
  <si>
    <t>千曲市</t>
  </si>
  <si>
    <t>あきる野市</t>
  </si>
  <si>
    <t>有田町</t>
  </si>
  <si>
    <t>横浜市</t>
    <rPh sb="0" eb="3">
      <t>ヨコハマシ</t>
    </rPh>
    <phoneticPr fontId="42"/>
  </si>
  <si>
    <t>風間浦村</t>
  </si>
  <si>
    <t>二宮町</t>
  </si>
  <si>
    <t>紗那村</t>
  </si>
  <si>
    <t>（研修計画）</t>
    <rPh sb="1" eb="3">
      <t>ケンシュウ</t>
    </rPh>
    <rPh sb="3" eb="5">
      <t>ケイカク</t>
    </rPh>
    <phoneticPr fontId="3"/>
  </si>
  <si>
    <t>既に定めている</t>
    <rPh sb="0" eb="1">
      <t>スデ</t>
    </rPh>
    <rPh sb="2" eb="3">
      <t>サダ</t>
    </rPh>
    <phoneticPr fontId="3"/>
  </si>
  <si>
    <t>⑴</t>
  </si>
  <si>
    <t>島原市</t>
  </si>
  <si>
    <t>堺市</t>
  </si>
  <si>
    <t>岩手県</t>
  </si>
  <si>
    <t>立山町</t>
  </si>
  <si>
    <t>相良村</t>
  </si>
  <si>
    <t>嘉手納町</t>
  </si>
  <si>
    <t>福生市</t>
    <rPh sb="0" eb="3">
      <t>フッサシ</t>
    </rPh>
    <phoneticPr fontId="42"/>
  </si>
  <si>
    <t>⑵</t>
  </si>
  <si>
    <t>藤枝市</t>
  </si>
  <si>
    <t>東通村</t>
  </si>
  <si>
    <t>⑶</t>
  </si>
  <si>
    <t>奈井江町</t>
  </si>
  <si>
    <t>武蔵野市</t>
  </si>
  <si>
    <t>高石市</t>
  </si>
  <si>
    <t>⑷</t>
  </si>
  <si>
    <t>天栄村</t>
  </si>
  <si>
    <t>猿払村</t>
  </si>
  <si>
    <t>神河町</t>
  </si>
  <si>
    <t>京都府</t>
  </si>
  <si>
    <t>新加算Ⅳ</t>
    <rPh sb="0" eb="3">
      <t>シンカサン</t>
    </rPh>
    <phoneticPr fontId="44"/>
  </si>
  <si>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</si>
  <si>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1"/>
  </si>
  <si>
    <t>余市町</t>
  </si>
  <si>
    <t>島田市</t>
  </si>
  <si>
    <t>竜王町</t>
  </si>
  <si>
    <t>豊島区</t>
    <rPh sb="0" eb="3">
      <t>トシマク</t>
    </rPh>
    <phoneticPr fontId="42"/>
  </si>
  <si>
    <t>任用要件の整備（介護職員の任用における職位、職責又は職務内容等の要件）</t>
    <rPh sb="5" eb="7">
      <t>セイビ</t>
    </rPh>
    <phoneticPr fontId="3"/>
  </si>
  <si>
    <t>三次市</t>
  </si>
  <si>
    <t>aaa@aaa.aa.jp</t>
  </si>
  <si>
    <t>田上町</t>
  </si>
  <si>
    <t>神埼市</t>
  </si>
  <si>
    <t>富山県</t>
  </si>
  <si>
    <t>事業所の所在地（都道府県）</t>
    <rPh sb="8" eb="12">
      <t>トドウフケン</t>
    </rPh>
    <phoneticPr fontId="41"/>
  </si>
  <si>
    <t>古平町</t>
  </si>
  <si>
    <t>中川町</t>
  </si>
  <si>
    <t>大阪市</t>
  </si>
  <si>
    <t>台東区</t>
  </si>
  <si>
    <t>1単位あたりの単価</t>
    <rPh sb="1" eb="3">
      <t>タンイ</t>
    </rPh>
    <rPh sb="7" eb="9">
      <t>タンカ</t>
    </rPh>
    <phoneticPr fontId="42"/>
  </si>
  <si>
    <t>知名町</t>
  </si>
  <si>
    <t>守山市</t>
  </si>
  <si>
    <t>豊前市</t>
  </si>
  <si>
    <t>土浦市</t>
  </si>
  <si>
    <t>都道府県</t>
    <rPh sb="0" eb="4">
      <t>トドウフケン</t>
    </rPh>
    <phoneticPr fontId="41"/>
  </si>
  <si>
    <t>市区町村</t>
    <rPh sb="0" eb="4">
      <t>シクチョウソン</t>
    </rPh>
    <phoneticPr fontId="45"/>
  </si>
  <si>
    <t>新得町</t>
  </si>
  <si>
    <t>介護サービス</t>
    <rPh sb="0" eb="2">
      <t>カイゴ</t>
    </rPh>
    <phoneticPr fontId="45"/>
  </si>
  <si>
    <t>宇土市</t>
  </si>
  <si>
    <t>人件費割合</t>
    <rPh sb="0" eb="3">
      <t>ジンケンヒ</t>
    </rPh>
    <rPh sb="3" eb="5">
      <t>ワリアイ</t>
    </rPh>
    <phoneticPr fontId="45"/>
  </si>
  <si>
    <t>埼玉県</t>
  </si>
  <si>
    <t>品川区</t>
    <rPh sb="0" eb="3">
      <t>シナガワク</t>
    </rPh>
    <phoneticPr fontId="42"/>
  </si>
  <si>
    <t>北海道</t>
  </si>
  <si>
    <t>東みよし町</t>
  </si>
  <si>
    <t>会津若松市</t>
  </si>
  <si>
    <t>初山別村</t>
  </si>
  <si>
    <t>札幌市</t>
  </si>
  <si>
    <t>特定加算Ⅱ</t>
    <rPh sb="0" eb="2">
      <t>トクテイ</t>
    </rPh>
    <rPh sb="2" eb="4">
      <t>カサン</t>
    </rPh>
    <phoneticPr fontId="41"/>
  </si>
  <si>
    <t>中富良野町</t>
  </si>
  <si>
    <t>千代田区</t>
    <rPh sb="0" eb="4">
      <t>チヨダク</t>
    </rPh>
    <phoneticPr fontId="42"/>
  </si>
  <si>
    <t>海田町</t>
  </si>
  <si>
    <t>函館市</t>
  </si>
  <si>
    <t>江別市</t>
  </si>
  <si>
    <t>御殿場市</t>
  </si>
  <si>
    <t>中央区</t>
    <rPh sb="0" eb="3">
      <t>チュウオウク</t>
    </rPh>
    <phoneticPr fontId="42"/>
  </si>
  <si>
    <t>毛呂山町</t>
  </si>
  <si>
    <t>小樽市</t>
  </si>
  <si>
    <t>介護医療院</t>
  </si>
  <si>
    <t>倶知安町</t>
  </si>
  <si>
    <t>港区</t>
    <rPh sb="0" eb="2">
      <t>ミナトク</t>
    </rPh>
    <phoneticPr fontId="42"/>
  </si>
  <si>
    <t>西目屋村</t>
  </si>
  <si>
    <t>河津町</t>
  </si>
  <si>
    <t>定期巡回･随時対応型訪問介護看護</t>
  </si>
  <si>
    <t>北島町</t>
  </si>
  <si>
    <t>我孫子市</t>
  </si>
  <si>
    <t>旭川市</t>
  </si>
  <si>
    <t>中井町</t>
    <rPh sb="0" eb="2">
      <t>ナカイ</t>
    </rPh>
    <phoneticPr fontId="42"/>
  </si>
  <si>
    <t>新宿区</t>
    <rPh sb="0" eb="3">
      <t>シンジュクク</t>
    </rPh>
    <phoneticPr fontId="42"/>
  </si>
  <si>
    <t>小金井市</t>
  </si>
  <si>
    <t>村田町</t>
  </si>
  <si>
    <t>（介護予防）訪問入浴介護</t>
  </si>
  <si>
    <t>会津美里町</t>
  </si>
  <si>
    <t>今別町</t>
  </si>
  <si>
    <t>阿賀町</t>
  </si>
  <si>
    <t>鳴門市</t>
  </si>
  <si>
    <t>洋野町</t>
  </si>
  <si>
    <t>長万部町</t>
  </si>
  <si>
    <t>秋田県</t>
  </si>
  <si>
    <t>海老名市</t>
    <rPh sb="0" eb="4">
      <t>エビナシ</t>
    </rPh>
    <phoneticPr fontId="42"/>
  </si>
  <si>
    <t>木城町</t>
  </si>
  <si>
    <t>川南町</t>
  </si>
  <si>
    <t>文京区</t>
    <rPh sb="0" eb="3">
      <t>ブンキョウク</t>
    </rPh>
    <phoneticPr fontId="42"/>
  </si>
  <si>
    <t>平塚市</t>
  </si>
  <si>
    <t>石狩市</t>
  </si>
  <si>
    <t>粕屋町</t>
  </si>
  <si>
    <t>三芳町</t>
  </si>
  <si>
    <t>壮瞥町</t>
  </si>
  <si>
    <t>八郎潟町</t>
  </si>
  <si>
    <t>通所介護</t>
  </si>
  <si>
    <t>釧路市</t>
  </si>
  <si>
    <t>八雲町</t>
  </si>
  <si>
    <t>大和市</t>
  </si>
  <si>
    <t>台東区</t>
    <rPh sb="0" eb="3">
      <t>タイトウク</t>
    </rPh>
    <phoneticPr fontId="42"/>
  </si>
  <si>
    <t>北九州市</t>
  </si>
  <si>
    <t>サービス区分</t>
  </si>
  <si>
    <t>群馬県</t>
  </si>
  <si>
    <t>三島市</t>
  </si>
  <si>
    <t>大和町</t>
  </si>
  <si>
    <t>高原町</t>
  </si>
  <si>
    <t>地域密着型通所介護</t>
  </si>
  <si>
    <t>福島県</t>
  </si>
  <si>
    <t>野田村</t>
  </si>
  <si>
    <t>阿南市</t>
  </si>
  <si>
    <t>帯広市</t>
  </si>
  <si>
    <t>利尻町</t>
  </si>
  <si>
    <t>長岡市</t>
  </si>
  <si>
    <t>芳賀町</t>
  </si>
  <si>
    <t>上砂川町</t>
  </si>
  <si>
    <t>（介護予防）通所リハビリテーション</t>
  </si>
  <si>
    <t>亘理町</t>
  </si>
  <si>
    <t>茨城県</t>
  </si>
  <si>
    <t>西ノ島町</t>
  </si>
  <si>
    <t>天草市</t>
  </si>
  <si>
    <t>別海町</t>
  </si>
  <si>
    <t>（介護予防）短期入所療養介護（老健）</t>
  </si>
  <si>
    <t>山武市</t>
  </si>
  <si>
    <t>北見市</t>
  </si>
  <si>
    <t>楢葉町</t>
  </si>
  <si>
    <t>長南町</t>
  </si>
  <si>
    <t>さくら市</t>
  </si>
  <si>
    <t>大分市</t>
  </si>
  <si>
    <t>江東区</t>
    <rPh sb="0" eb="3">
      <t>コウトウク</t>
    </rPh>
    <phoneticPr fontId="42"/>
  </si>
  <si>
    <t>初級ヘルパー</t>
    <rPh sb="0" eb="2">
      <t>ショキュウ</t>
    </rPh>
    <phoneticPr fontId="41"/>
  </si>
  <si>
    <t>鴨川市</t>
  </si>
  <si>
    <t>さつま町</t>
  </si>
  <si>
    <t>（介護予防）特定施設入居者生活介護</t>
  </si>
  <si>
    <t>八千代市</t>
  </si>
  <si>
    <t>前橋市</t>
  </si>
  <si>
    <t>栃木県</t>
  </si>
  <si>
    <t>小清水町</t>
  </si>
  <si>
    <t>サービス提供体制強化加算等の算定状況に応じた加算率</t>
    <rPh sb="14" eb="16">
      <t>サンテイ</t>
    </rPh>
    <phoneticPr fontId="41"/>
  </si>
  <si>
    <t>香南市</t>
  </si>
  <si>
    <t>鹿角市</t>
  </si>
  <si>
    <t>大樹町</t>
  </si>
  <si>
    <t>夕張市</t>
  </si>
  <si>
    <t>明和町</t>
  </si>
  <si>
    <t>砥部町</t>
  </si>
  <si>
    <t>多賀城市</t>
  </si>
  <si>
    <t>日立市</t>
  </si>
  <si>
    <t>東洋町</t>
  </si>
  <si>
    <t>大崎市</t>
  </si>
  <si>
    <t>廿日市市</t>
  </si>
  <si>
    <t>地域密着型特定施設入居者生活介護</t>
  </si>
  <si>
    <t>岩見沢市</t>
  </si>
  <si>
    <t>山鹿市</t>
  </si>
  <si>
    <t>上尾市</t>
  </si>
  <si>
    <t>岩泉町</t>
  </si>
  <si>
    <t>伊江村</t>
  </si>
  <si>
    <t>上勝町</t>
  </si>
  <si>
    <t>（介護予防）認知症対応型通所介護</t>
  </si>
  <si>
    <t>特定加算Ⅰ</t>
    <rPh sb="0" eb="2">
      <t>トクテイ</t>
    </rPh>
    <rPh sb="2" eb="4">
      <t>カサン</t>
    </rPh>
    <phoneticPr fontId="41"/>
  </si>
  <si>
    <t>網走市</t>
  </si>
  <si>
    <t>玉川村</t>
  </si>
  <si>
    <t>江戸川区</t>
    <rPh sb="0" eb="4">
      <t>エドガワク</t>
    </rPh>
    <phoneticPr fontId="42"/>
  </si>
  <si>
    <t>大田区</t>
    <rPh sb="0" eb="3">
      <t>オオタク</t>
    </rPh>
    <phoneticPr fontId="42"/>
  </si>
  <si>
    <t>渋川市</t>
  </si>
  <si>
    <t>通所型サービス（総合事業）</t>
  </si>
  <si>
    <t>（介護予防）小規模多機能型居宅介護</t>
  </si>
  <si>
    <t>（介護予防）短期入所療養介護 （病院等（老健以外）)</t>
  </si>
  <si>
    <t>矢祭町</t>
  </si>
  <si>
    <t>大崎上島町</t>
  </si>
  <si>
    <t>高崎市</t>
  </si>
  <si>
    <t>千葉県</t>
  </si>
  <si>
    <t>下妻市</t>
  </si>
  <si>
    <t>蒲郡市</t>
  </si>
  <si>
    <t>練馬区</t>
    <rPh sb="0" eb="3">
      <t>ネリマク</t>
    </rPh>
    <phoneticPr fontId="42"/>
  </si>
  <si>
    <t>阪南市</t>
  </si>
  <si>
    <t>柏市</t>
  </si>
  <si>
    <t>留萌市</t>
  </si>
  <si>
    <t>鹿児島市</t>
  </si>
  <si>
    <t>王滝村</t>
  </si>
  <si>
    <t>世田谷区</t>
    <rPh sb="0" eb="4">
      <t>セタガヤク</t>
    </rPh>
    <phoneticPr fontId="42"/>
  </si>
  <si>
    <t>枝幸町</t>
  </si>
  <si>
    <t>美幌町</t>
  </si>
  <si>
    <t>高浜町</t>
  </si>
  <si>
    <t>看護小規模多機能型居宅介護</t>
  </si>
  <si>
    <t>松川町</t>
  </si>
  <si>
    <t>宮代町</t>
  </si>
  <si>
    <t>府中市</t>
  </si>
  <si>
    <t>苫小牧市</t>
  </si>
  <si>
    <t>渋谷区</t>
    <rPh sb="0" eb="3">
      <t>シブヤク</t>
    </rPh>
    <phoneticPr fontId="42"/>
  </si>
  <si>
    <t>（介護予防）認知症対応型共同生活介護</t>
  </si>
  <si>
    <t>みよし市</t>
    <rPh sb="3" eb="4">
      <t>シ</t>
    </rPh>
    <phoneticPr fontId="42"/>
  </si>
  <si>
    <t>士幌町</t>
  </si>
  <si>
    <t>島牧村</t>
  </si>
  <si>
    <t>大津町</t>
  </si>
  <si>
    <t>仁淀川町</t>
  </si>
  <si>
    <t>大館市</t>
  </si>
  <si>
    <t>神奈川県</t>
  </si>
  <si>
    <t>岸和田市</t>
  </si>
  <si>
    <t>大空町</t>
  </si>
  <si>
    <t>豊田市</t>
  </si>
  <si>
    <t>稚内市</t>
  </si>
  <si>
    <t>清水町</t>
  </si>
  <si>
    <t>伊豆市</t>
  </si>
  <si>
    <t>中野区</t>
    <rPh sb="0" eb="3">
      <t>ナカノク</t>
    </rPh>
    <phoneticPr fontId="42"/>
  </si>
  <si>
    <t>茅ヶ崎市</t>
  </si>
  <si>
    <t>京丹波町</t>
  </si>
  <si>
    <t>宇陀市</t>
  </si>
  <si>
    <t>調布市</t>
  </si>
  <si>
    <t>御所市</t>
  </si>
  <si>
    <t>介護老人福祉施設</t>
  </si>
  <si>
    <t>美唄市</t>
  </si>
  <si>
    <t>まんのう町</t>
  </si>
  <si>
    <t>箱根町</t>
  </si>
  <si>
    <t>蓬田村</t>
  </si>
  <si>
    <t>大分県</t>
  </si>
  <si>
    <t>杉並区</t>
    <rPh sb="0" eb="3">
      <t>スギナミク</t>
    </rPh>
    <phoneticPr fontId="42"/>
  </si>
  <si>
    <t>奥州市</t>
  </si>
  <si>
    <t>平群町</t>
  </si>
  <si>
    <t>周防大島町</t>
  </si>
  <si>
    <t>稲城市</t>
  </si>
  <si>
    <t>西川町</t>
  </si>
  <si>
    <t>広陵町</t>
  </si>
  <si>
    <t xml:space="preserve"> 令和６年度の賃金改善額（年額）</t>
    <rPh sb="1" eb="3">
      <t>レイワ</t>
    </rPh>
    <rPh sb="4" eb="6">
      <t>ネンド</t>
    </rPh>
    <rPh sb="7" eb="11">
      <t>チンギンカイゼン</t>
    </rPh>
    <rPh sb="11" eb="12">
      <t>ガク</t>
    </rPh>
    <rPh sb="13" eb="15">
      <t>ネンガク</t>
    </rPh>
    <phoneticPr fontId="3"/>
  </si>
  <si>
    <t>古賀市</t>
  </si>
  <si>
    <t>地域密着型介護老人福祉施設</t>
  </si>
  <si>
    <t>東村山市</t>
    <rPh sb="0" eb="4">
      <t>ヒガシムラヤマシ</t>
    </rPh>
    <phoneticPr fontId="42"/>
  </si>
  <si>
    <t>文京区</t>
  </si>
  <si>
    <t>芦別市</t>
  </si>
  <si>
    <t>静岡県</t>
  </si>
  <si>
    <t>岐阜市</t>
  </si>
  <si>
    <t>（介護予防）短期入所生活介護</t>
  </si>
  <si>
    <t>弥富市</t>
  </si>
  <si>
    <t>みやき町</t>
  </si>
  <si>
    <t>石川県</t>
  </si>
  <si>
    <t>北区</t>
    <rPh sb="0" eb="2">
      <t>キタク</t>
    </rPh>
    <phoneticPr fontId="42"/>
  </si>
  <si>
    <t>幌延町</t>
  </si>
  <si>
    <t>介護老人保健施設</t>
  </si>
  <si>
    <t>大阪府</t>
  </si>
  <si>
    <t>熊谷市</t>
  </si>
  <si>
    <t>すさみ町</t>
  </si>
  <si>
    <t>梼原町</t>
  </si>
  <si>
    <t>色麻町</t>
  </si>
  <si>
    <t>福井県</t>
  </si>
  <si>
    <t>湯梨浜町</t>
  </si>
  <si>
    <t>荒川区</t>
    <rPh sb="0" eb="3">
      <t>アラカワク</t>
    </rPh>
    <phoneticPr fontId="42"/>
  </si>
  <si>
    <t>印西市</t>
  </si>
  <si>
    <t>山梨県</t>
  </si>
  <si>
    <t>佐久市</t>
  </si>
  <si>
    <t>名寄市</t>
  </si>
  <si>
    <t>紋別市</t>
  </si>
  <si>
    <t>音威子府村</t>
  </si>
  <si>
    <t>八峰町</t>
  </si>
  <si>
    <t>板橋区</t>
    <rPh sb="0" eb="3">
      <t>イタバシク</t>
    </rPh>
    <phoneticPr fontId="42"/>
  </si>
  <si>
    <t>桑名市</t>
  </si>
  <si>
    <t>介護療養型医療施設</t>
  </si>
  <si>
    <t>相馬市</t>
  </si>
  <si>
    <t>長野県</t>
  </si>
  <si>
    <t>苅田町</t>
  </si>
  <si>
    <t>新潟市</t>
  </si>
  <si>
    <t>鎌倉市</t>
  </si>
  <si>
    <t>士別市</t>
  </si>
  <si>
    <t>福岡市</t>
    <rPh sb="0" eb="3">
      <t>フクオカシ</t>
    </rPh>
    <phoneticPr fontId="42"/>
  </si>
  <si>
    <t>志免町</t>
  </si>
  <si>
    <t>泉佐野市</t>
  </si>
  <si>
    <t>岐阜県</t>
  </si>
  <si>
    <t>売木村</t>
  </si>
  <si>
    <t>足立区</t>
    <rPh sb="0" eb="3">
      <t>アダチク</t>
    </rPh>
    <phoneticPr fontId="42"/>
  </si>
  <si>
    <t>越知町</t>
  </si>
  <si>
    <t>三笠市</t>
  </si>
  <si>
    <t>東大阪市</t>
  </si>
  <si>
    <t>朝霞市</t>
  </si>
  <si>
    <t>葛飾区</t>
    <rPh sb="0" eb="3">
      <t>カツシカク</t>
    </rPh>
    <phoneticPr fontId="42"/>
  </si>
  <si>
    <t>（介護予防）短期入所療養介護（医療院）</t>
  </si>
  <si>
    <t>時津町</t>
  </si>
  <si>
    <t>中島村</t>
  </si>
  <si>
    <t>奈良県</t>
  </si>
  <si>
    <t>根室市</t>
  </si>
  <si>
    <t>藤沢市</t>
  </si>
  <si>
    <t>丸森町</t>
  </si>
  <si>
    <t>訪問型サービス（総合事業）</t>
  </si>
  <si>
    <t>比布町</t>
  </si>
  <si>
    <t>千歳市</t>
  </si>
  <si>
    <t>守口市</t>
  </si>
  <si>
    <t>滋賀県</t>
  </si>
  <si>
    <t>鯖江市</t>
  </si>
  <si>
    <t>砂川市</t>
  </si>
  <si>
    <t>島根県</t>
  </si>
  <si>
    <t>狛江市</t>
    <rPh sb="0" eb="3">
      <t>コマエシ</t>
    </rPh>
    <phoneticPr fontId="42"/>
  </si>
  <si>
    <t>多摩市</t>
    <rPh sb="0" eb="3">
      <t>タマシ</t>
    </rPh>
    <phoneticPr fontId="42"/>
  </si>
  <si>
    <t>深川市</t>
  </si>
  <si>
    <t>雄武町</t>
  </si>
  <si>
    <t>阿智村</t>
  </si>
  <si>
    <t>三浦市</t>
  </si>
  <si>
    <t>山江村</t>
  </si>
  <si>
    <t>富良野市</t>
  </si>
  <si>
    <t>川崎市</t>
    <rPh sb="0" eb="3">
      <t>カワサキシ</t>
    </rPh>
    <phoneticPr fontId="42"/>
  </si>
  <si>
    <t>愛川町</t>
  </si>
  <si>
    <t>日高市</t>
  </si>
  <si>
    <t>和歌山県</t>
  </si>
  <si>
    <t>大田原市</t>
  </si>
  <si>
    <t>交野市</t>
  </si>
  <si>
    <t>湯浅町</t>
  </si>
  <si>
    <t>大阪市</t>
    <rPh sb="0" eb="3">
      <t>オオサカシ</t>
    </rPh>
    <phoneticPr fontId="42"/>
  </si>
  <si>
    <t>伊仙町</t>
  </si>
  <si>
    <t>木祖村</t>
  </si>
  <si>
    <t>会津坂下町</t>
  </si>
  <si>
    <t>摂津市</t>
  </si>
  <si>
    <t>吉川市</t>
  </si>
  <si>
    <t>恵庭市</t>
  </si>
  <si>
    <t>越前町</t>
  </si>
  <si>
    <t>高砂市</t>
  </si>
  <si>
    <t>萩市</t>
  </si>
  <si>
    <t>さいたま市</t>
  </si>
  <si>
    <t>小国町</t>
  </si>
  <si>
    <t>岡山県</t>
  </si>
  <si>
    <t>香川県</t>
  </si>
  <si>
    <t>北広島市</t>
  </si>
  <si>
    <t>おおい町</t>
  </si>
  <si>
    <t>東松島市</t>
  </si>
  <si>
    <t>新郷村</t>
  </si>
  <si>
    <t>竹田市</t>
  </si>
  <si>
    <t>浦安市</t>
  </si>
  <si>
    <t>広島県</t>
  </si>
  <si>
    <t>任用要件</t>
    <rPh sb="0" eb="2">
      <t>ニンヨウ</t>
    </rPh>
    <rPh sb="2" eb="4">
      <t>ヨウケン</t>
    </rPh>
    <phoneticPr fontId="41"/>
  </si>
  <si>
    <t>川西町</t>
  </si>
  <si>
    <t>山口県</t>
  </si>
  <si>
    <t>伊根町</t>
  </si>
  <si>
    <t>館林市</t>
  </si>
  <si>
    <t>韮崎市</t>
  </si>
  <si>
    <t>北斗市</t>
  </si>
  <si>
    <t>関川村</t>
  </si>
  <si>
    <t>徳島県</t>
  </si>
  <si>
    <t>豊橋市</t>
  </si>
  <si>
    <t>上島町</t>
  </si>
  <si>
    <t>三鷹市</t>
  </si>
  <si>
    <t>田野畑村</t>
  </si>
  <si>
    <t>新篠津村</t>
  </si>
  <si>
    <t>厚真町</t>
  </si>
  <si>
    <t>青ヶ島村</t>
  </si>
  <si>
    <t>綾瀬市</t>
  </si>
  <si>
    <t>青梅市</t>
  </si>
  <si>
    <t>葛巻町</t>
  </si>
  <si>
    <t>愛媛県</t>
  </si>
  <si>
    <t>西興部村</t>
  </si>
  <si>
    <t>給与
（非常勤・時給）</t>
    <rPh sb="0" eb="2">
      <t>キュウヨ</t>
    </rPh>
    <rPh sb="4" eb="7">
      <t>ヒジョウキン</t>
    </rPh>
    <rPh sb="8" eb="10">
      <t>ジキュウ</t>
    </rPh>
    <phoneticPr fontId="41"/>
  </si>
  <si>
    <t>松前町</t>
  </si>
  <si>
    <t>岩内町</t>
  </si>
  <si>
    <t>小川町</t>
  </si>
  <si>
    <t>介護職員等処遇改善加算</t>
    <rPh sb="0" eb="5">
      <t>カイゴショクイントウ</t>
    </rPh>
    <rPh sb="5" eb="11">
      <t>ショグウカイゼンカサン</t>
    </rPh>
    <phoneticPr fontId="41"/>
  </si>
  <si>
    <t>むつ市</t>
  </si>
  <si>
    <t>寿都町</t>
  </si>
  <si>
    <t>刈羽村</t>
  </si>
  <si>
    <t>大山町</t>
  </si>
  <si>
    <t>高知県</t>
  </si>
  <si>
    <t>甲佐町</t>
  </si>
  <si>
    <t>西米良村</t>
  </si>
  <si>
    <t>福島町</t>
  </si>
  <si>
    <t>桜井市</t>
  </si>
  <si>
    <t>福岡県</t>
  </si>
  <si>
    <t>豊浦町</t>
  </si>
  <si>
    <t>尾花沢市</t>
  </si>
  <si>
    <t>訓子府町</t>
  </si>
  <si>
    <t>大桑村</t>
  </si>
  <si>
    <t>加算率</t>
    <rPh sb="0" eb="2">
      <t>カサン</t>
    </rPh>
    <rPh sb="2" eb="3">
      <t>リツ</t>
    </rPh>
    <phoneticPr fontId="3"/>
  </si>
  <si>
    <t>知内町</t>
  </si>
  <si>
    <t>佐賀県</t>
  </si>
  <si>
    <t>和光市</t>
    <rPh sb="0" eb="3">
      <t>ワコウシ</t>
    </rPh>
    <phoneticPr fontId="42"/>
  </si>
  <si>
    <t>東海村</t>
  </si>
  <si>
    <t>木古内町</t>
  </si>
  <si>
    <t>芦屋市</t>
  </si>
  <si>
    <t>赤磐市</t>
  </si>
  <si>
    <t>平谷村</t>
  </si>
  <si>
    <t>高島市</t>
  </si>
  <si>
    <t>勝央町</t>
  </si>
  <si>
    <t>日野市</t>
  </si>
  <si>
    <t>喜茂別町</t>
  </si>
  <si>
    <t>大垣市</t>
  </si>
  <si>
    <t>世羅町</t>
  </si>
  <si>
    <t>長崎県</t>
  </si>
  <si>
    <t>木曽岬町</t>
  </si>
  <si>
    <t>牧之原市</t>
  </si>
  <si>
    <t>熊本県</t>
  </si>
  <si>
    <t>枚方市</t>
  </si>
  <si>
    <t>酒々井町</t>
  </si>
  <si>
    <t>鹿部町</t>
  </si>
  <si>
    <t>国分寺市</t>
  </si>
  <si>
    <t>小海町</t>
  </si>
  <si>
    <t>三豊市</t>
  </si>
  <si>
    <t>03-XXXX-XXXX</t>
  </si>
  <si>
    <t>森町</t>
  </si>
  <si>
    <t>春日部市</t>
  </si>
  <si>
    <t>米沢市</t>
  </si>
  <si>
    <t>新座市</t>
  </si>
  <si>
    <t>国立市</t>
  </si>
  <si>
    <t>東久留米市</t>
  </si>
  <si>
    <t>介護保険
事業所番号</t>
    <rPh sb="0" eb="2">
      <t>カイゴ</t>
    </rPh>
    <rPh sb="2" eb="4">
      <t>ホケン</t>
    </rPh>
    <rPh sb="5" eb="8">
      <t>ジギョウショ</t>
    </rPh>
    <rPh sb="8" eb="10">
      <t>バンゴウ</t>
    </rPh>
    <phoneticPr fontId="43"/>
  </si>
  <si>
    <t>岩手町</t>
  </si>
  <si>
    <t>能登町</t>
  </si>
  <si>
    <t>沖縄県</t>
  </si>
  <si>
    <t>処遇加算Ⅲ</t>
    <rPh sb="2" eb="4">
      <t>カサン</t>
    </rPh>
    <phoneticPr fontId="41"/>
  </si>
  <si>
    <t>江差町</t>
  </si>
  <si>
    <t>上ノ国町</t>
  </si>
  <si>
    <t>伊勢崎市</t>
  </si>
  <si>
    <t>留別村</t>
  </si>
  <si>
    <t>西東京市</t>
  </si>
  <si>
    <t>恩納村</t>
  </si>
  <si>
    <t>男鹿市</t>
  </si>
  <si>
    <t>乙部町</t>
  </si>
  <si>
    <t>吉野川市</t>
  </si>
  <si>
    <t>船橋市</t>
  </si>
  <si>
    <t>厚木市</t>
  </si>
  <si>
    <t>習志野市</t>
  </si>
  <si>
    <t>三春町</t>
  </si>
  <si>
    <t>上小阿仁村</t>
  </si>
  <si>
    <t>西和賀町</t>
  </si>
  <si>
    <t>東温市</t>
  </si>
  <si>
    <t>名古屋市</t>
  </si>
  <si>
    <t>阿武町</t>
  </si>
  <si>
    <t>浜松市</t>
  </si>
  <si>
    <t>壱岐市</t>
  </si>
  <si>
    <t>白老町</t>
  </si>
  <si>
    <t>筑西市</t>
  </si>
  <si>
    <t>刈谷市</t>
  </si>
  <si>
    <t>介護職員等ベースアップ等支援加算</t>
    <rPh sb="0" eb="2">
      <t>カイゴ</t>
    </rPh>
    <rPh sb="2" eb="4">
      <t>ショクイン</t>
    </rPh>
    <rPh sb="4" eb="5">
      <t>トウ</t>
    </rPh>
    <rPh sb="11" eb="12">
      <t>トウ</t>
    </rPh>
    <rPh sb="12" eb="16">
      <t>シエンカサン</t>
    </rPh>
    <phoneticPr fontId="41"/>
  </si>
  <si>
    <t>柏原市</t>
  </si>
  <si>
    <t>水戸市</t>
  </si>
  <si>
    <t>三郷町</t>
  </si>
  <si>
    <t>せたな町</t>
  </si>
  <si>
    <t>大東市</t>
  </si>
  <si>
    <t>青森市</t>
  </si>
  <si>
    <t>長岡京市</t>
  </si>
  <si>
    <t>門真市</t>
  </si>
  <si>
    <t>新発田市</t>
  </si>
  <si>
    <t>洞爺湖町</t>
  </si>
  <si>
    <t>西宮市</t>
  </si>
  <si>
    <t>（ア）令和６年度の賃金の総額</t>
    <rPh sb="3" eb="5">
      <t xml:space="preserve">レイワ </t>
    </rPh>
    <rPh sb="6" eb="8">
      <t>ホンネンド</t>
    </rPh>
    <rPh sb="9" eb="11">
      <t>チンギン</t>
    </rPh>
    <rPh sb="12" eb="14">
      <t>ソウガク</t>
    </rPh>
    <phoneticPr fontId="41"/>
  </si>
  <si>
    <t>村山市</t>
  </si>
  <si>
    <t>館山市</t>
  </si>
  <si>
    <t>加算
見込額</t>
    <rPh sb="0" eb="2">
      <t>カサン</t>
    </rPh>
    <rPh sb="3" eb="5">
      <t>ミコミ</t>
    </rPh>
    <rPh sb="5" eb="6">
      <t>ガク</t>
    </rPh>
    <phoneticPr fontId="3"/>
  </si>
  <si>
    <t>ニセコ町</t>
  </si>
  <si>
    <t>野々市市</t>
  </si>
  <si>
    <t>真狩村</t>
  </si>
  <si>
    <t>宝塚市</t>
  </si>
  <si>
    <t>留寿都村</t>
  </si>
  <si>
    <t>佐川町</t>
  </si>
  <si>
    <t>石川町</t>
  </si>
  <si>
    <t>仁木町</t>
  </si>
  <si>
    <t>牛久市</t>
  </si>
  <si>
    <t>神流町</t>
  </si>
  <si>
    <t>東川町</t>
  </si>
  <si>
    <t>真岡市</t>
  </si>
  <si>
    <t>京極町</t>
  </si>
  <si>
    <t>志木市</t>
    <rPh sb="0" eb="3">
      <t>シキシ</t>
    </rPh>
    <phoneticPr fontId="42"/>
  </si>
  <si>
    <t>田辺市</t>
  </si>
  <si>
    <t>えびの市</t>
  </si>
  <si>
    <t>伊奈町</t>
  </si>
  <si>
    <t>共和町</t>
  </si>
  <si>
    <t>成田市</t>
  </si>
  <si>
    <t>田原本町</t>
  </si>
  <si>
    <t>浅川町</t>
  </si>
  <si>
    <t>新城市</t>
  </si>
  <si>
    <t>剣淵町</t>
  </si>
  <si>
    <t>函南町</t>
  </si>
  <si>
    <t>泊村</t>
  </si>
  <si>
    <t>神恵内村</t>
  </si>
  <si>
    <t>甘楽町</t>
  </si>
  <si>
    <t>立川市</t>
  </si>
  <si>
    <t>美深町</t>
  </si>
  <si>
    <t>積丹町</t>
  </si>
  <si>
    <t>坂東市</t>
  </si>
  <si>
    <t>東栄町</t>
  </si>
  <si>
    <t>亀岡市</t>
  </si>
  <si>
    <t>昭島市</t>
  </si>
  <si>
    <t>東大和市</t>
  </si>
  <si>
    <t>相模原市</t>
  </si>
  <si>
    <t>池田市</t>
  </si>
  <si>
    <t>富田林市</t>
  </si>
  <si>
    <t>横須賀市</t>
  </si>
  <si>
    <t>赤井川村</t>
  </si>
  <si>
    <t>近江八幡市</t>
    <rPh sb="0" eb="5">
      <t>オウミハチマンシ</t>
    </rPh>
    <phoneticPr fontId="42"/>
  </si>
  <si>
    <t>南幌町</t>
  </si>
  <si>
    <t>田原市</t>
  </si>
  <si>
    <t>浦河町</t>
  </si>
  <si>
    <t>豊後大野市</t>
  </si>
  <si>
    <t>新加算Ⅱ</t>
    <rPh sb="0" eb="3">
      <t>シンカサン</t>
    </rPh>
    <phoneticPr fontId="44"/>
  </si>
  <si>
    <t>逗子市</t>
  </si>
  <si>
    <t>久米南町</t>
  </si>
  <si>
    <t>由仁町</t>
  </si>
  <si>
    <t>二戸市</t>
  </si>
  <si>
    <t>豊中市</t>
  </si>
  <si>
    <t>川島町</t>
  </si>
  <si>
    <t>長沼町</t>
  </si>
  <si>
    <t>西尾市</t>
  </si>
  <si>
    <t>鉾田市</t>
  </si>
  <si>
    <t>矢掛町</t>
  </si>
  <si>
    <t>吹田市</t>
  </si>
  <si>
    <t>東神楽町</t>
  </si>
  <si>
    <t>遠別町</t>
  </si>
  <si>
    <t>八百津町</t>
  </si>
  <si>
    <t>月形町</t>
  </si>
  <si>
    <t>南箕輪村</t>
  </si>
  <si>
    <t>高槻市</t>
  </si>
  <si>
    <t>古座川町</t>
  </si>
  <si>
    <t>聖籠町</t>
  </si>
  <si>
    <t>佐呂間町</t>
  </si>
  <si>
    <t>浦臼町</t>
  </si>
  <si>
    <t>遠軽町</t>
  </si>
  <si>
    <t>寝屋川市</t>
  </si>
  <si>
    <t>大鰐町</t>
  </si>
  <si>
    <t>東串良町</t>
  </si>
  <si>
    <t>妹背牛町</t>
  </si>
  <si>
    <t>小田原市</t>
  </si>
  <si>
    <t>伊予市</t>
  </si>
  <si>
    <t>四條畷市</t>
  </si>
  <si>
    <t>東成瀬村</t>
  </si>
  <si>
    <t>平泉町</t>
  </si>
  <si>
    <t>秩父別町</t>
  </si>
  <si>
    <t>南城市</t>
  </si>
  <si>
    <t>神戸市</t>
  </si>
  <si>
    <t>雨竜町</t>
  </si>
  <si>
    <t>東海市</t>
  </si>
  <si>
    <t>北竜町</t>
  </si>
  <si>
    <t>龍ケ崎市</t>
  </si>
  <si>
    <t>鶴田町</t>
  </si>
  <si>
    <t>喜界町</t>
  </si>
  <si>
    <t>鷹栖町</t>
  </si>
  <si>
    <t>下條村</t>
  </si>
  <si>
    <t>吉岡町</t>
  </si>
  <si>
    <t>京都市</t>
  </si>
  <si>
    <t>広尾町</t>
  </si>
  <si>
    <t>つくば市</t>
  </si>
  <si>
    <t>当麻町</t>
  </si>
  <si>
    <t>飯南町</t>
  </si>
  <si>
    <t>様似町</t>
  </si>
  <si>
    <t>守谷市</t>
  </si>
  <si>
    <t>富津市</t>
  </si>
  <si>
    <t>皆野町</t>
  </si>
  <si>
    <t>南風原町</t>
  </si>
  <si>
    <t>川口市</t>
  </si>
  <si>
    <t>玖珠町</t>
  </si>
  <si>
    <t>池田町</t>
  </si>
  <si>
    <t>愛別町</t>
  </si>
  <si>
    <t>真室川町</t>
  </si>
  <si>
    <t>南三陸町</t>
  </si>
  <si>
    <t>草加市</t>
  </si>
  <si>
    <t>津南町</t>
  </si>
  <si>
    <t>円</t>
    <rPh sb="0" eb="1">
      <t>エン</t>
    </rPh>
    <phoneticPr fontId="3"/>
  </si>
  <si>
    <t>いの町</t>
  </si>
  <si>
    <t>横浜市</t>
  </si>
  <si>
    <t>戸田市</t>
  </si>
  <si>
    <t>熊野町</t>
    <rPh sb="0" eb="3">
      <t>クマノチョウ</t>
    </rPh>
    <phoneticPr fontId="42"/>
  </si>
  <si>
    <t>天塩町</t>
  </si>
  <si>
    <t>美瑛町</t>
  </si>
  <si>
    <t>弥彦村</t>
  </si>
  <si>
    <t>みよし市</t>
  </si>
  <si>
    <t>八潮市</t>
  </si>
  <si>
    <t>香美市</t>
  </si>
  <si>
    <t>上富良野町</t>
  </si>
  <si>
    <t>白鷹町</t>
  </si>
  <si>
    <t>市川市</t>
  </si>
  <si>
    <t>南富良野町</t>
  </si>
  <si>
    <t>占冠村</t>
  </si>
  <si>
    <t>山元町</t>
  </si>
  <si>
    <t>中標津町</t>
  </si>
  <si>
    <t>中頓別町</t>
  </si>
  <si>
    <t>羽曳野市</t>
  </si>
  <si>
    <t>日光市</t>
  </si>
  <si>
    <t>根羽村</t>
  </si>
  <si>
    <t>みなかみ町</t>
  </si>
  <si>
    <t>佐倉市</t>
  </si>
  <si>
    <t>日野町</t>
    <rPh sb="0" eb="3">
      <t>ヒノマチ</t>
    </rPh>
    <phoneticPr fontId="42"/>
  </si>
  <si>
    <t>益田市</t>
  </si>
  <si>
    <t>山北町</t>
    <rPh sb="0" eb="3">
      <t>ヤマキタマチ</t>
    </rPh>
    <phoneticPr fontId="42"/>
  </si>
  <si>
    <t>由良町</t>
  </si>
  <si>
    <t>和寒町</t>
  </si>
  <si>
    <t>東庄町</t>
  </si>
  <si>
    <t>下川町</t>
  </si>
  <si>
    <t>長崎市</t>
  </si>
  <si>
    <t>浜頓別町</t>
  </si>
  <si>
    <t>明石市</t>
  </si>
  <si>
    <t>幌加内町</t>
  </si>
  <si>
    <t>東村山市</t>
  </si>
  <si>
    <t>郡上市</t>
  </si>
  <si>
    <t>長島町</t>
  </si>
  <si>
    <t>大和郡山市</t>
  </si>
  <si>
    <t>大川市</t>
  </si>
  <si>
    <t>佐々町</t>
  </si>
  <si>
    <t>増毛町</t>
  </si>
  <si>
    <t>（イ）令和６年度の賃金改善額（再掲）</t>
  </si>
  <si>
    <t>小平町</t>
  </si>
  <si>
    <t>嘉麻市</t>
  </si>
  <si>
    <t>日の出町</t>
  </si>
  <si>
    <t>利根町</t>
  </si>
  <si>
    <t>佐伯市</t>
  </si>
  <si>
    <t>苫前町</t>
  </si>
  <si>
    <t>羽幌町</t>
  </si>
  <si>
    <t>小山市</t>
  </si>
  <si>
    <t>寒川町</t>
  </si>
  <si>
    <t>豊富町</t>
  </si>
  <si>
    <t>川西市</t>
  </si>
  <si>
    <t>美郷町</t>
  </si>
  <si>
    <t>富加町</t>
  </si>
  <si>
    <t>礼文町</t>
  </si>
  <si>
    <t>知立市</t>
  </si>
  <si>
    <t>豊明市</t>
  </si>
  <si>
    <t>木島平村</t>
  </si>
  <si>
    <t>利尻富士町</t>
  </si>
  <si>
    <t>甲府市</t>
  </si>
  <si>
    <t>草津市</t>
  </si>
  <si>
    <t>大島町</t>
  </si>
  <si>
    <t>粟島浦村</t>
  </si>
  <si>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</si>
  <si>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南アルプス市</t>
    <rPh sb="0" eb="1">
      <t>ミナミ</t>
    </rPh>
    <rPh sb="5" eb="6">
      <t>シ</t>
    </rPh>
    <phoneticPr fontId="42"/>
  </si>
  <si>
    <t>富谷市</t>
    <rPh sb="2" eb="3">
      <t>シ</t>
    </rPh>
    <phoneticPr fontId="42"/>
  </si>
  <si>
    <t>津別町</t>
  </si>
  <si>
    <t>富士見市</t>
  </si>
  <si>
    <t>袋井市</t>
  </si>
  <si>
    <t>新冠町</t>
  </si>
  <si>
    <t>燕市</t>
  </si>
  <si>
    <t>舟形町</t>
  </si>
  <si>
    <t>栗東市</t>
    <rPh sb="0" eb="3">
      <t>リットウシ</t>
    </rPh>
    <phoneticPr fontId="42"/>
  </si>
  <si>
    <t>井原市</t>
  </si>
  <si>
    <t>斜里町</t>
  </si>
  <si>
    <t>蓮田市</t>
  </si>
  <si>
    <t>清里町</t>
  </si>
  <si>
    <t>越谷市</t>
  </si>
  <si>
    <t>茨木市</t>
  </si>
  <si>
    <t>八尾市</t>
  </si>
  <si>
    <t>松原市</t>
  </si>
  <si>
    <t>粟国村</t>
  </si>
  <si>
    <t>湧別町</t>
  </si>
  <si>
    <t>おいらせ町</t>
  </si>
  <si>
    <t>滝上町</t>
  </si>
  <si>
    <t>王寺町</t>
  </si>
  <si>
    <t>かすみがうら市</t>
  </si>
  <si>
    <t>大多喜町</t>
  </si>
  <si>
    <t>興部町</t>
  </si>
  <si>
    <t>盛岡市</t>
  </si>
  <si>
    <t>吉富町</t>
  </si>
  <si>
    <t>尼崎市</t>
  </si>
  <si>
    <t>所沢市</t>
  </si>
  <si>
    <t>土佐町</t>
  </si>
  <si>
    <t>湖南市</t>
  </si>
  <si>
    <t>室戸市</t>
  </si>
  <si>
    <t>伊丹市</t>
  </si>
  <si>
    <t>川内村</t>
  </si>
  <si>
    <t>宮若市</t>
  </si>
  <si>
    <t>広島市</t>
  </si>
  <si>
    <t>紫波町</t>
  </si>
  <si>
    <t>山梨市</t>
  </si>
  <si>
    <t>府中町</t>
  </si>
  <si>
    <t>太子町</t>
  </si>
  <si>
    <t>古河市</t>
  </si>
  <si>
    <t>田舎館村</t>
  </si>
  <si>
    <t>安平町</t>
  </si>
  <si>
    <t>宮崎市</t>
  </si>
  <si>
    <t>川崎市</t>
  </si>
  <si>
    <t>春日市</t>
    <rPh sb="0" eb="3">
      <t>カスガシ</t>
    </rPh>
    <phoneticPr fontId="42"/>
  </si>
  <si>
    <t>愛西市</t>
  </si>
  <si>
    <t>むかわ町</t>
  </si>
  <si>
    <t>玉城町</t>
  </si>
  <si>
    <t>仙台市</t>
  </si>
  <si>
    <t>御宿町</t>
  </si>
  <si>
    <t>多賀城市</t>
    <rPh sb="0" eb="4">
      <t>タガジョウシ</t>
    </rPh>
    <phoneticPr fontId="42"/>
  </si>
  <si>
    <t>岡垣町</t>
  </si>
  <si>
    <t>平取町</t>
  </si>
  <si>
    <t>宇都宮市</t>
  </si>
  <si>
    <t>鹿追町</t>
  </si>
  <si>
    <t>六戸町</t>
  </si>
  <si>
    <t>中土佐町</t>
  </si>
  <si>
    <t>五木村</t>
  </si>
  <si>
    <t>えりも町</t>
  </si>
  <si>
    <t>新上五島町</t>
  </si>
  <si>
    <t>野木町</t>
  </si>
  <si>
    <t>新ひだか町</t>
  </si>
  <si>
    <t>音更町</t>
  </si>
  <si>
    <t>斑鳩町</t>
  </si>
  <si>
    <t>横手市</t>
  </si>
  <si>
    <t>行田市</t>
  </si>
  <si>
    <t>みどり市</t>
  </si>
  <si>
    <t>上士幌町</t>
  </si>
  <si>
    <t>涌谷町</t>
  </si>
  <si>
    <t>東松山市</t>
  </si>
  <si>
    <t>芽室町</t>
  </si>
  <si>
    <t>中札内村</t>
  </si>
  <si>
    <t>蟹江町</t>
  </si>
  <si>
    <t>狭山市</t>
  </si>
  <si>
    <t>笠松町</t>
  </si>
  <si>
    <t>羽生市</t>
  </si>
  <si>
    <t>安堵町</t>
  </si>
  <si>
    <t>生坂村</t>
  </si>
  <si>
    <t>鴻巣市</t>
  </si>
  <si>
    <t>幕別町</t>
  </si>
  <si>
    <t>菊川市</t>
  </si>
  <si>
    <t>蕨市</t>
  </si>
  <si>
    <t>表１　加算率一覧</t>
    <rPh sb="0" eb="1">
      <t>ヒョウ</t>
    </rPh>
    <rPh sb="3" eb="6">
      <t>カサンリツ</t>
    </rPh>
    <rPh sb="6" eb="8">
      <t>イチラン</t>
    </rPh>
    <phoneticPr fontId="41"/>
  </si>
  <si>
    <t>処遇加算なし</t>
    <rPh sb="0" eb="2">
      <t>ショグウ</t>
    </rPh>
    <rPh sb="2" eb="4">
      <t>カサン</t>
    </rPh>
    <phoneticPr fontId="44"/>
  </si>
  <si>
    <t>豊頃町</t>
  </si>
  <si>
    <t>入間市</t>
  </si>
  <si>
    <t>村上市</t>
  </si>
  <si>
    <t>本別町</t>
  </si>
  <si>
    <t>桶川市</t>
  </si>
  <si>
    <t>榛東村</t>
  </si>
  <si>
    <t>福智町</t>
  </si>
  <si>
    <t>足寄町</t>
  </si>
  <si>
    <t>徳島市</t>
  </si>
  <si>
    <t>小布施町</t>
  </si>
  <si>
    <t>加西市</t>
  </si>
  <si>
    <t>久喜市</t>
  </si>
  <si>
    <t>陸別町</t>
  </si>
  <si>
    <t>太良町</t>
  </si>
  <si>
    <t>伊那市</t>
  </si>
  <si>
    <t>北本市</t>
  </si>
  <si>
    <t>浦幌町</t>
  </si>
  <si>
    <t>稲沢市</t>
  </si>
  <si>
    <t>大治町</t>
  </si>
  <si>
    <t>釧路町</t>
  </si>
  <si>
    <t>湯沢市</t>
  </si>
  <si>
    <t>厚岸町</t>
  </si>
  <si>
    <t>浜中町</t>
  </si>
  <si>
    <t>坂戸市</t>
  </si>
  <si>
    <t>標茶町</t>
  </si>
  <si>
    <t>茨城町</t>
  </si>
  <si>
    <t>鶴ヶ島市</t>
  </si>
  <si>
    <t>吉野町</t>
  </si>
  <si>
    <t>大河原町</t>
  </si>
  <si>
    <t>白岡市</t>
    <rPh sb="0" eb="2">
      <t>シラオカ</t>
    </rPh>
    <rPh sb="2" eb="3">
      <t>シ</t>
    </rPh>
    <phoneticPr fontId="42"/>
  </si>
  <si>
    <t>上山市</t>
  </si>
  <si>
    <t>標津町</t>
  </si>
  <si>
    <t>杉戸町</t>
  </si>
  <si>
    <t>三木市</t>
  </si>
  <si>
    <t>太田市</t>
  </si>
  <si>
    <t>松伏町</t>
  </si>
  <si>
    <t>泊村</t>
    <rPh sb="0" eb="2">
      <t>トマリムラ</t>
    </rPh>
    <phoneticPr fontId="42"/>
  </si>
  <si>
    <t>木更津市</t>
  </si>
  <si>
    <t>奈良市</t>
  </si>
  <si>
    <t>遠野市</t>
  </si>
  <si>
    <t>留夜別村</t>
  </si>
  <si>
    <t>野田市</t>
  </si>
  <si>
    <t>徳之島町</t>
  </si>
  <si>
    <t>茂原市</t>
  </si>
  <si>
    <t>美濃市</t>
  </si>
  <si>
    <t>能勢町</t>
  </si>
  <si>
    <t>七宗町</t>
  </si>
  <si>
    <t>蘂取村</t>
  </si>
  <si>
    <t>流山市</t>
  </si>
  <si>
    <t>平川市</t>
  </si>
  <si>
    <t>弘前市</t>
  </si>
  <si>
    <t>厚労 太郎</t>
    <rPh sb="0" eb="2">
      <t>コウロウ</t>
    </rPh>
    <rPh sb="3" eb="5">
      <t>タロウ</t>
    </rPh>
    <phoneticPr fontId="41"/>
  </si>
  <si>
    <t>鎌ケ谷市</t>
  </si>
  <si>
    <t>香取市</t>
  </si>
  <si>
    <t>八戸市</t>
  </si>
  <si>
    <t>白井市</t>
  </si>
  <si>
    <t>知多市</t>
  </si>
  <si>
    <t>三川町</t>
  </si>
  <si>
    <t>登米市</t>
  </si>
  <si>
    <t>黒石市</t>
  </si>
  <si>
    <t>五所川原市</t>
  </si>
  <si>
    <t>普代村</t>
  </si>
  <si>
    <t>武蔵村山市</t>
  </si>
  <si>
    <t>千早赤阪村</t>
  </si>
  <si>
    <t>十和田市</t>
  </si>
  <si>
    <t>新温泉町</t>
  </si>
  <si>
    <t>羽村市</t>
  </si>
  <si>
    <t>小野町</t>
  </si>
  <si>
    <t>小牧市</t>
  </si>
  <si>
    <t>瑞穂町</t>
    <rPh sb="0" eb="3">
      <t>ミズホマチ</t>
    </rPh>
    <phoneticPr fontId="42"/>
  </si>
  <si>
    <t>奥多摩町</t>
  </si>
  <si>
    <t>橋本市</t>
  </si>
  <si>
    <t>島本町</t>
  </si>
  <si>
    <t>ベア加算</t>
    <rPh sb="2" eb="4">
      <t>カサン</t>
    </rPh>
    <phoneticPr fontId="41"/>
  </si>
  <si>
    <t>つがる市</t>
  </si>
  <si>
    <t>檜原村</t>
  </si>
  <si>
    <t>秦野市</t>
  </si>
  <si>
    <t>平内町</t>
  </si>
  <si>
    <t>大磯町</t>
  </si>
  <si>
    <t>外ヶ浜町</t>
  </si>
  <si>
    <t>千代田町</t>
  </si>
  <si>
    <t>南小国町</t>
  </si>
  <si>
    <t>八千代町</t>
  </si>
  <si>
    <t>清川村</t>
  </si>
  <si>
    <t>平戸市</t>
  </si>
  <si>
    <t>鰺ヶ沢町</t>
  </si>
  <si>
    <t>宮古市</t>
  </si>
  <si>
    <t>田子町</t>
  </si>
  <si>
    <t>深浦町</t>
  </si>
  <si>
    <t>静岡市</t>
  </si>
  <si>
    <t>富士市</t>
  </si>
  <si>
    <t>藤崎町</t>
  </si>
  <si>
    <t>矢吹町</t>
  </si>
  <si>
    <t>一宮市</t>
  </si>
  <si>
    <t>最上町</t>
  </si>
  <si>
    <t>瀬戸市</t>
    <rPh sb="0" eb="3">
      <t>セトシ</t>
    </rPh>
    <phoneticPr fontId="42"/>
  </si>
  <si>
    <t>板柳町</t>
  </si>
  <si>
    <t>津島市</t>
  </si>
  <si>
    <t>中泊町</t>
  </si>
  <si>
    <t>野辺地町</t>
  </si>
  <si>
    <t>上峰町</t>
  </si>
  <si>
    <t>七戸町</t>
  </si>
  <si>
    <t>飛島村</t>
  </si>
  <si>
    <t>犬山市</t>
  </si>
  <si>
    <t>江南市</t>
  </si>
  <si>
    <t>田布施町</t>
  </si>
  <si>
    <t>宿毛市</t>
  </si>
  <si>
    <t>見附市</t>
  </si>
  <si>
    <t>横浜町</t>
  </si>
  <si>
    <t>六ヶ所村</t>
  </si>
  <si>
    <t>岩倉市</t>
  </si>
  <si>
    <t>須賀川市</t>
  </si>
  <si>
    <t>日進市</t>
  </si>
  <si>
    <t>長野市</t>
  </si>
  <si>
    <t>大間町</t>
  </si>
  <si>
    <t>磐梯町</t>
  </si>
  <si>
    <t>清須市</t>
    <rPh sb="0" eb="3">
      <t>キヨスシ</t>
    </rPh>
    <phoneticPr fontId="42"/>
  </si>
  <si>
    <t>伊佐市</t>
  </si>
  <si>
    <t>鶴岡市</t>
  </si>
  <si>
    <t>北名古屋市</t>
  </si>
  <si>
    <t>貝塚市</t>
  </si>
  <si>
    <t>旭市</t>
  </si>
  <si>
    <t>佐井村</t>
  </si>
  <si>
    <t>十日町市</t>
  </si>
  <si>
    <t>三戸町</t>
  </si>
  <si>
    <t>あま市</t>
  </si>
  <si>
    <t>常陸太田市</t>
  </si>
  <si>
    <t>長井市</t>
  </si>
  <si>
    <t>五戸町</t>
  </si>
  <si>
    <t>土庄町</t>
  </si>
  <si>
    <t>長久手市</t>
  </si>
  <si>
    <t>笛吹市</t>
  </si>
  <si>
    <t>東郷町</t>
  </si>
  <si>
    <t>南部町</t>
  </si>
  <si>
    <t>河北町</t>
  </si>
  <si>
    <t>階上町</t>
  </si>
  <si>
    <t>桑折町</t>
  </si>
  <si>
    <t>別紙様式７－２（加算未算定事業所）</t>
    <rPh sb="0" eb="2">
      <t>ベッシ</t>
    </rPh>
    <rPh sb="2" eb="4">
      <t>ヨウシキ</t>
    </rPh>
    <rPh sb="8" eb="10">
      <t>カサン</t>
    </rPh>
    <rPh sb="10" eb="11">
      <t>ミ</t>
    </rPh>
    <rPh sb="11" eb="13">
      <t>サンテイ</t>
    </rPh>
    <rPh sb="13" eb="16">
      <t>ジギョウショ</t>
    </rPh>
    <phoneticPr fontId="3"/>
  </si>
  <si>
    <t>飛島村</t>
    <rPh sb="0" eb="3">
      <t>トビシマムラ</t>
    </rPh>
    <phoneticPr fontId="42"/>
  </si>
  <si>
    <t>津市</t>
  </si>
  <si>
    <t>神津島村</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</si>
  <si>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</si>
  <si>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</si>
  <si>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</si>
  <si>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</si>
  <si>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</si>
  <si>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塩竈市</t>
  </si>
  <si>
    <t>北上市</t>
  </si>
  <si>
    <t>鈴鹿市</t>
  </si>
  <si>
    <t>久慈市</t>
  </si>
  <si>
    <t>鳥羽市</t>
  </si>
  <si>
    <t>亀山市</t>
  </si>
  <si>
    <t>一関市</t>
  </si>
  <si>
    <t>陸前高田市</t>
  </si>
  <si>
    <t>西予市</t>
  </si>
  <si>
    <t>北塩原村</t>
  </si>
  <si>
    <t>釜石市</t>
  </si>
  <si>
    <t>１単位の
単価[円]</t>
    <rPh sb="1" eb="3">
      <t>タンイ</t>
    </rPh>
    <rPh sb="5" eb="7">
      <t>タンカ</t>
    </rPh>
    <rPh sb="8" eb="9">
      <t>エン</t>
    </rPh>
    <phoneticPr fontId="43"/>
  </si>
  <si>
    <t>宇治市</t>
  </si>
  <si>
    <t>八幡平市</t>
  </si>
  <si>
    <t>伊勢市</t>
  </si>
  <si>
    <t>竹富町</t>
  </si>
  <si>
    <t>豊能町</t>
  </si>
  <si>
    <t>中級ヘルパー</t>
    <rPh sb="0" eb="2">
      <t>チュウキュウ</t>
    </rPh>
    <phoneticPr fontId="41"/>
  </si>
  <si>
    <t>城陽市</t>
  </si>
  <si>
    <t>向日市</t>
  </si>
  <si>
    <t>滝沢市</t>
    <rPh sb="2" eb="3">
      <t>シ</t>
    </rPh>
    <phoneticPr fontId="42"/>
  </si>
  <si>
    <t>八幡市</t>
  </si>
  <si>
    <t>吉見町</t>
  </si>
  <si>
    <t>可児市</t>
  </si>
  <si>
    <t>雫石町</t>
  </si>
  <si>
    <t>大阪狭山市</t>
  </si>
  <si>
    <t>木津川市</t>
  </si>
  <si>
    <t>大山崎町</t>
  </si>
  <si>
    <t>精華町</t>
  </si>
  <si>
    <t>矢巾町</t>
  </si>
  <si>
    <t>泉大津市</t>
  </si>
  <si>
    <t>足利市</t>
  </si>
  <si>
    <t>瑞穂市</t>
  </si>
  <si>
    <t>金ケ崎町</t>
  </si>
  <si>
    <t>岡谷市</t>
  </si>
  <si>
    <t>住田町</t>
  </si>
  <si>
    <t>富岡町</t>
  </si>
  <si>
    <t>大槌町</t>
  </si>
  <si>
    <t>大潟村</t>
  </si>
  <si>
    <t>朝日村</t>
  </si>
  <si>
    <t>山田町</t>
  </si>
  <si>
    <t>大野町</t>
  </si>
  <si>
    <t>和泉市</t>
  </si>
  <si>
    <t>藤井寺市</t>
  </si>
  <si>
    <t>裾野市</t>
  </si>
  <si>
    <t>境町</t>
  </si>
  <si>
    <t>枕崎市</t>
  </si>
  <si>
    <t>泉南市</t>
  </si>
  <si>
    <t>姫路市</t>
  </si>
  <si>
    <t>九戸村</t>
  </si>
  <si>
    <t>一戸町</t>
  </si>
  <si>
    <t>菰野町</t>
  </si>
  <si>
    <t>石巻市</t>
  </si>
  <si>
    <t>琴浦町</t>
  </si>
  <si>
    <t>浜田市</t>
  </si>
  <si>
    <t>熊取町</t>
  </si>
  <si>
    <t>岬町</t>
  </si>
  <si>
    <t>気仙沼市</t>
  </si>
  <si>
    <t>飯豊町</t>
  </si>
  <si>
    <t>田尻町</t>
  </si>
  <si>
    <t>つるぎ町</t>
  </si>
  <si>
    <t>昭和村</t>
  </si>
  <si>
    <t>白石市</t>
  </si>
  <si>
    <t>名取市</t>
  </si>
  <si>
    <t>角田市</t>
  </si>
  <si>
    <t>西脇市</t>
  </si>
  <si>
    <t>由利本荘市</t>
  </si>
  <si>
    <t>河南町</t>
  </si>
  <si>
    <t>八街市</t>
  </si>
  <si>
    <t>福津市</t>
  </si>
  <si>
    <t>生駒市</t>
  </si>
  <si>
    <t>和歌山市</t>
  </si>
  <si>
    <t>蔵王町</t>
  </si>
  <si>
    <t>鞍手町</t>
  </si>
  <si>
    <t>七ヶ宿町</t>
  </si>
  <si>
    <t>大野城市</t>
  </si>
  <si>
    <t>内灘町</t>
  </si>
  <si>
    <t>太宰府市</t>
  </si>
  <si>
    <t>大野市</t>
  </si>
  <si>
    <t>市川三郷町</t>
  </si>
  <si>
    <t>柴田町</t>
  </si>
  <si>
    <t>東村</t>
  </si>
  <si>
    <t>飯舘村</t>
  </si>
  <si>
    <t>長浜市</t>
  </si>
  <si>
    <t>桐生市</t>
  </si>
  <si>
    <t>川崎町</t>
  </si>
  <si>
    <t>那珂川市</t>
    <rPh sb="3" eb="4">
      <t>シ</t>
    </rPh>
    <phoneticPr fontId="42"/>
  </si>
  <si>
    <t>結城市</t>
  </si>
  <si>
    <t>松島町</t>
  </si>
  <si>
    <t>七ヶ浜町</t>
  </si>
  <si>
    <t>常総市</t>
  </si>
  <si>
    <t>昭和町</t>
  </si>
  <si>
    <t>利府町</t>
  </si>
  <si>
    <t>笠間市</t>
  </si>
  <si>
    <t>大郷町</t>
  </si>
  <si>
    <t>嬬恋村</t>
  </si>
  <si>
    <t>板野町</t>
  </si>
  <si>
    <t>那珂市</t>
  </si>
  <si>
    <t>加美町</t>
  </si>
  <si>
    <t>白河市</t>
  </si>
  <si>
    <t>雲仙市</t>
  </si>
  <si>
    <t>稲敷市</t>
  </si>
  <si>
    <t>出雲崎町</t>
  </si>
  <si>
    <t>つくばみらい市</t>
  </si>
  <si>
    <t>伊豆の国市</t>
  </si>
  <si>
    <t>美里町</t>
  </si>
  <si>
    <t>杵築市</t>
  </si>
  <si>
    <t>阿久比町</t>
  </si>
  <si>
    <t>大洗町</t>
  </si>
  <si>
    <t>小松島市</t>
  </si>
  <si>
    <t>大月市</t>
  </si>
  <si>
    <t>女川町</t>
  </si>
  <si>
    <t>四万十市</t>
  </si>
  <si>
    <t>秋田市</t>
  </si>
  <si>
    <t>能代市</t>
  </si>
  <si>
    <t>五霞町</t>
  </si>
  <si>
    <t>壬生町</t>
  </si>
  <si>
    <t>鹿沼市</t>
  </si>
  <si>
    <t>瀬戸市</t>
  </si>
  <si>
    <t>潟上市</t>
  </si>
  <si>
    <t>高鍋町</t>
  </si>
  <si>
    <t>北秋田市</t>
  </si>
  <si>
    <t>下野市</t>
  </si>
  <si>
    <t>神栖市</t>
  </si>
  <si>
    <t>広野町</t>
  </si>
  <si>
    <t>にかほ市</t>
  </si>
  <si>
    <t>仙北市</t>
  </si>
  <si>
    <t>小坂町</t>
  </si>
  <si>
    <t>藤里町</t>
  </si>
  <si>
    <t>阿蘇市</t>
  </si>
  <si>
    <t>大和高田市</t>
  </si>
  <si>
    <t>三種町</t>
  </si>
  <si>
    <t>榛東村</t>
    <rPh sb="0" eb="3">
      <t>シントウムラ</t>
    </rPh>
    <phoneticPr fontId="42"/>
  </si>
  <si>
    <t>吉岡町</t>
    <rPh sb="0" eb="3">
      <t>ヨシオカチョウ</t>
    </rPh>
    <phoneticPr fontId="42"/>
  </si>
  <si>
    <t>上富田町</t>
  </si>
  <si>
    <t>五城目町</t>
  </si>
  <si>
    <t>大玉村</t>
  </si>
  <si>
    <t>玉村町</t>
  </si>
  <si>
    <t>熱海市</t>
  </si>
  <si>
    <t>井川町</t>
  </si>
  <si>
    <t>深谷市</t>
  </si>
  <si>
    <t>筑北村</t>
  </si>
  <si>
    <t>越生町</t>
  </si>
  <si>
    <t>東根市</t>
  </si>
  <si>
    <t>滑川町</t>
  </si>
  <si>
    <t>山形市</t>
  </si>
  <si>
    <t>●年以上
介護福祉士
介護職員実務者研修修了</t>
    <rPh sb="5" eb="7">
      <t>カイゴ</t>
    </rPh>
    <rPh sb="7" eb="10">
      <t>フクシシ</t>
    </rPh>
    <phoneticPr fontId="41"/>
  </si>
  <si>
    <t>天理市</t>
  </si>
  <si>
    <t>小矢部市</t>
  </si>
  <si>
    <t>宝達志水町</t>
  </si>
  <si>
    <t>鳩山町</t>
  </si>
  <si>
    <t>酒田市</t>
  </si>
  <si>
    <t>寄居町</t>
  </si>
  <si>
    <t>石井町</t>
  </si>
  <si>
    <t>塩尻市</t>
  </si>
  <si>
    <t>新庄市</t>
  </si>
  <si>
    <t>板倉町</t>
  </si>
  <si>
    <t>東浦町</t>
  </si>
  <si>
    <t>東金市</t>
  </si>
  <si>
    <t>座間味村</t>
  </si>
  <si>
    <t>法人
住所</t>
    <rPh sb="0" eb="2">
      <t>ホウジン</t>
    </rPh>
    <rPh sb="3" eb="5">
      <t>ジュウショ</t>
    </rPh>
    <phoneticPr fontId="41"/>
  </si>
  <si>
    <t>寒河江市</t>
  </si>
  <si>
    <t>土佐清水市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</si>
  <si>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1"/>
  </si>
  <si>
    <t>松本市</t>
  </si>
  <si>
    <t>君津市</t>
  </si>
  <si>
    <t>美祢市</t>
  </si>
  <si>
    <t>江田島市</t>
  </si>
  <si>
    <t>富里市</t>
    <rPh sb="0" eb="3">
      <t>トミサトシ</t>
    </rPh>
    <phoneticPr fontId="42"/>
  </si>
  <si>
    <t>天童市</t>
  </si>
  <si>
    <t>長柄町</t>
  </si>
  <si>
    <t>南陽市</t>
  </si>
  <si>
    <t>南木曽町</t>
  </si>
  <si>
    <t>山辺町</t>
  </si>
  <si>
    <t>朝日町</t>
  </si>
  <si>
    <t>氷川町</t>
  </si>
  <si>
    <t>富山市</t>
  </si>
  <si>
    <t>金沢市</t>
  </si>
  <si>
    <t>越前市</t>
  </si>
  <si>
    <t>大石田町</t>
  </si>
  <si>
    <t>塙町</t>
  </si>
  <si>
    <t>R6.4～R6.5</t>
  </si>
  <si>
    <t>金山町</t>
  </si>
  <si>
    <t>多摩市</t>
  </si>
  <si>
    <t>福井市</t>
  </si>
  <si>
    <t>鮭川村</t>
  </si>
  <si>
    <t>海老名市</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</si>
  <si>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1"/>
  </si>
  <si>
    <t>東員町</t>
  </si>
  <si>
    <t>国見町</t>
  </si>
  <si>
    <t>川北町</t>
  </si>
  <si>
    <t>戸沢村</t>
  </si>
  <si>
    <t>高畠町</t>
  </si>
  <si>
    <t>各務原市</t>
  </si>
  <si>
    <t>久山町</t>
  </si>
  <si>
    <t>多治見市</t>
  </si>
  <si>
    <t>美濃加茂市</t>
    <rPh sb="0" eb="5">
      <t>ミノカモシ</t>
    </rPh>
    <phoneticPr fontId="42"/>
  </si>
  <si>
    <t>庄内町</t>
  </si>
  <si>
    <t>沼津市</t>
  </si>
  <si>
    <t>下諏訪町</t>
  </si>
  <si>
    <t>遊佐町</t>
  </si>
  <si>
    <t>福島市</t>
  </si>
  <si>
    <t>中種子町</t>
  </si>
  <si>
    <t>富士宮市</t>
  </si>
  <si>
    <t>美浦村</t>
  </si>
  <si>
    <t>郡山市</t>
  </si>
  <si>
    <t>磐田市</t>
  </si>
  <si>
    <t>焼津市</t>
  </si>
  <si>
    <t>掛川市</t>
  </si>
  <si>
    <t>二本松市</t>
  </si>
  <si>
    <t>井手町</t>
  </si>
  <si>
    <t>田村市</t>
  </si>
  <si>
    <t>小山町</t>
  </si>
  <si>
    <t>川根本町</t>
  </si>
  <si>
    <t>鏡石町</t>
  </si>
  <si>
    <t>岩出市</t>
  </si>
  <si>
    <t>豊川市</t>
  </si>
  <si>
    <t>下郷町</t>
  </si>
  <si>
    <t>檜枝岐村</t>
  </si>
  <si>
    <t>令和</t>
    <rPh sb="0" eb="2">
      <t>レイワ</t>
    </rPh>
    <phoneticPr fontId="3"/>
  </si>
  <si>
    <t>常滑市</t>
  </si>
  <si>
    <t>柳津町</t>
  </si>
  <si>
    <t>只見町</t>
  </si>
  <si>
    <t>南会津町</t>
  </si>
  <si>
    <t>今治市</t>
  </si>
  <si>
    <t>西会津町</t>
  </si>
  <si>
    <t>大府市</t>
  </si>
  <si>
    <t>猪苗代町</t>
  </si>
  <si>
    <t>あさぎり町</t>
  </si>
  <si>
    <t>須坂市</t>
  </si>
  <si>
    <t>白山市</t>
  </si>
  <si>
    <t>高浜市</t>
  </si>
  <si>
    <t>湯川村</t>
  </si>
  <si>
    <t>扶桑町</t>
  </si>
  <si>
    <t>三島町</t>
  </si>
  <si>
    <t>魚沼市</t>
  </si>
  <si>
    <t>武豊町</t>
    <rPh sb="0" eb="3">
      <t>タケトヨチョウ</t>
    </rPh>
    <phoneticPr fontId="42"/>
  </si>
  <si>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1"/>
  </si>
  <si>
    <t>幸田町</t>
  </si>
  <si>
    <t>北区</t>
  </si>
  <si>
    <t>西郷村</t>
  </si>
  <si>
    <t>設楽町</t>
  </si>
  <si>
    <t>新加算Ⅲ</t>
    <rPh sb="0" eb="3">
      <t>シンカサン</t>
    </rPh>
    <phoneticPr fontId="44"/>
  </si>
  <si>
    <t>豊根村</t>
  </si>
  <si>
    <t>鹿嶋市</t>
  </si>
  <si>
    <t>和木町</t>
  </si>
  <si>
    <t>名張市</t>
  </si>
  <si>
    <t>棚倉町</t>
  </si>
  <si>
    <t>いなべ市</t>
  </si>
  <si>
    <t>伊賀市</t>
  </si>
  <si>
    <t>神川町</t>
  </si>
  <si>
    <t>浪江町</t>
  </si>
  <si>
    <t>川越町</t>
  </si>
  <si>
    <t>古殿町</t>
  </si>
  <si>
    <t>稲美町</t>
  </si>
  <si>
    <t>湖西市</t>
  </si>
  <si>
    <t>野洲市</t>
  </si>
  <si>
    <t>高島市</t>
    <rPh sb="0" eb="3">
      <t>タカシマシ</t>
    </rPh>
    <phoneticPr fontId="42"/>
  </si>
  <si>
    <t>中能登町</t>
  </si>
  <si>
    <t>東近江市</t>
  </si>
  <si>
    <t>竜王町</t>
    <rPh sb="0" eb="3">
      <t>リュウオウチョウ</t>
    </rPh>
    <phoneticPr fontId="42"/>
  </si>
  <si>
    <t>久御山町</t>
  </si>
  <si>
    <t>葛尾村</t>
  </si>
  <si>
    <t>石岡市</t>
  </si>
  <si>
    <t>葛城市</t>
  </si>
  <si>
    <t>山添村</t>
  </si>
  <si>
    <t>高萩市</t>
  </si>
  <si>
    <t>与那国町</t>
  </si>
  <si>
    <t>安中市</t>
  </si>
  <si>
    <t>北茨城市</t>
  </si>
  <si>
    <t>高岡市</t>
  </si>
  <si>
    <t>白石町</t>
  </si>
  <si>
    <t>水上村</t>
  </si>
  <si>
    <t>薩摩川内市</t>
  </si>
  <si>
    <t>三宅町</t>
  </si>
  <si>
    <t>曽爾村</t>
  </si>
  <si>
    <t>潮来市</t>
  </si>
  <si>
    <t>信濃町</t>
  </si>
  <si>
    <t>明日香村</t>
  </si>
  <si>
    <t>長洲町</t>
  </si>
  <si>
    <t>上牧町</t>
  </si>
  <si>
    <t>常陸大宮市</t>
  </si>
  <si>
    <t>上野原市</t>
  </si>
  <si>
    <t>北大東村</t>
  </si>
  <si>
    <t>河合町</t>
  </si>
  <si>
    <t>岡山市</t>
  </si>
  <si>
    <t>別紙様式７－１（加算未算定事業所）</t>
    <rPh sb="0" eb="2">
      <t>ベッシ</t>
    </rPh>
    <rPh sb="2" eb="4">
      <t>ヨウシキ</t>
    </rPh>
    <rPh sb="8" eb="10">
      <t>カサン</t>
    </rPh>
    <rPh sb="10" eb="11">
      <t>ミ</t>
    </rPh>
    <rPh sb="11" eb="13">
      <t>サンテイ</t>
    </rPh>
    <rPh sb="13" eb="16">
      <t>ジギョウショ</t>
    </rPh>
    <phoneticPr fontId="3"/>
  </si>
  <si>
    <t>東広島市</t>
  </si>
  <si>
    <t>桜川市</t>
  </si>
  <si>
    <t>福岡県</t>
    <rPh sb="0" eb="3">
      <t>フクオカケン</t>
    </rPh>
    <phoneticPr fontId="42"/>
  </si>
  <si>
    <t>高度な業務の遂行
グループの統括
他の従業員への指導・育成</t>
    <rPh sb="0" eb="2">
      <t>コウド</t>
    </rPh>
    <rPh sb="6" eb="8">
      <t>スイコウ</t>
    </rPh>
    <rPh sb="14" eb="16">
      <t>トウカツ</t>
    </rPh>
    <rPh sb="24" eb="26">
      <t>シドウ</t>
    </rPh>
    <rPh sb="27" eb="29">
      <t>イクセイ</t>
    </rPh>
    <phoneticPr fontId="41"/>
  </si>
  <si>
    <t>敦賀市</t>
  </si>
  <si>
    <t>行方市</t>
  </si>
  <si>
    <t>長与町</t>
  </si>
  <si>
    <t>坂町</t>
  </si>
  <si>
    <t>柳川市</t>
  </si>
  <si>
    <t>周南市</t>
  </si>
  <si>
    <t>小美玉市</t>
  </si>
  <si>
    <t>肝付町</t>
  </si>
  <si>
    <t>高松市</t>
  </si>
  <si>
    <t>飯塚市</t>
  </si>
  <si>
    <t>城里町</t>
  </si>
  <si>
    <t>大子町</t>
  </si>
  <si>
    <t>佐野市</t>
  </si>
  <si>
    <t>矢板市</t>
  </si>
  <si>
    <t>佐渡市</t>
  </si>
  <si>
    <t>那須塩原市</t>
  </si>
  <si>
    <t>那須烏山市</t>
  </si>
  <si>
    <t>安曇野市</t>
  </si>
  <si>
    <t>上三川町</t>
  </si>
  <si>
    <t>益子町</t>
  </si>
  <si>
    <t>茂木町</t>
  </si>
  <si>
    <t>市貝町</t>
  </si>
  <si>
    <t>塩谷町</t>
  </si>
  <si>
    <t>中野市</t>
  </si>
  <si>
    <t>高根沢町</t>
  </si>
  <si>
    <t>給与
（常勤・月給）</t>
    <rPh sb="7" eb="9">
      <t>ゲッキュウ</t>
    </rPh>
    <phoneticPr fontId="3"/>
  </si>
  <si>
    <t>津和野町</t>
  </si>
  <si>
    <t>那須町</t>
  </si>
  <si>
    <t>那珂川町</t>
  </si>
  <si>
    <t>沼田市</t>
  </si>
  <si>
    <t>藤岡市</t>
  </si>
  <si>
    <t>志木市</t>
  </si>
  <si>
    <t>富岡市</t>
  </si>
  <si>
    <t>吉備中央町</t>
  </si>
  <si>
    <t>上野村</t>
  </si>
  <si>
    <t>熊野市</t>
  </si>
  <si>
    <t>宇治田原町</t>
  </si>
  <si>
    <t>四国中央市</t>
  </si>
  <si>
    <t>下仁田町</t>
  </si>
  <si>
    <t>南牧村</t>
  </si>
  <si>
    <t>長野原町</t>
  </si>
  <si>
    <t>五島市</t>
  </si>
  <si>
    <t>北谷町</t>
  </si>
  <si>
    <t>草津町</t>
  </si>
  <si>
    <t>京丹後市</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</si>
  <si>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</si>
  <si>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高山村</t>
  </si>
  <si>
    <t>東吾妻町</t>
  </si>
  <si>
    <t>上郡町</t>
  </si>
  <si>
    <t>片品村</t>
  </si>
  <si>
    <t>大泉町</t>
  </si>
  <si>
    <t>安芸太田町</t>
  </si>
  <si>
    <t>宇美町</t>
  </si>
  <si>
    <t>邑楽町</t>
  </si>
  <si>
    <t>秩父市</t>
  </si>
  <si>
    <t>飯能市</t>
  </si>
  <si>
    <t>本庄市</t>
  </si>
  <si>
    <t>和光市</t>
  </si>
  <si>
    <t>嵐山町</t>
  </si>
  <si>
    <t>ときがわ町</t>
  </si>
  <si>
    <t>山都町</t>
  </si>
  <si>
    <t>横瀬町</t>
  </si>
  <si>
    <t>長瀞町</t>
  </si>
  <si>
    <t>小鹿野町</t>
  </si>
  <si>
    <t>東秩父村</t>
  </si>
  <si>
    <t>新島村</t>
  </si>
  <si>
    <t>上里町</t>
  </si>
  <si>
    <t>勝浦市</t>
  </si>
  <si>
    <t>富里市</t>
  </si>
  <si>
    <t>豊丘村</t>
  </si>
  <si>
    <t>南房総市</t>
  </si>
  <si>
    <t>匝瑳市</t>
  </si>
  <si>
    <t>いすみ市</t>
  </si>
  <si>
    <t>神崎町</t>
  </si>
  <si>
    <t>基山町</t>
  </si>
  <si>
    <t>雲南市</t>
  </si>
  <si>
    <t>多古町</t>
  </si>
  <si>
    <t>九十九里町</t>
  </si>
  <si>
    <t>芝山町</t>
  </si>
  <si>
    <t>横芝光町</t>
  </si>
  <si>
    <t>一宮町</t>
  </si>
  <si>
    <t>睦沢町</t>
  </si>
  <si>
    <t>長生村</t>
  </si>
  <si>
    <t>白子町</t>
  </si>
  <si>
    <t>鋸南町</t>
  </si>
  <si>
    <t>（参考）加算の見込額（内訳）</t>
    <rPh sb="1" eb="3">
      <t>サンコウ</t>
    </rPh>
    <rPh sb="4" eb="6">
      <t>カサン</t>
    </rPh>
    <rPh sb="7" eb="9">
      <t>ミコミ</t>
    </rPh>
    <rPh sb="9" eb="10">
      <t>ガク</t>
    </rPh>
    <rPh sb="11" eb="13">
      <t>ウチワケ</t>
    </rPh>
    <phoneticPr fontId="3"/>
  </si>
  <si>
    <t>中央区</t>
  </si>
  <si>
    <t>海津市</t>
  </si>
  <si>
    <t>港区</t>
  </si>
  <si>
    <t>那智勝浦町</t>
  </si>
  <si>
    <t>新宿区</t>
  </si>
  <si>
    <t>墨田区</t>
  </si>
  <si>
    <t>江東区</t>
  </si>
  <si>
    <t>品川区</t>
  </si>
  <si>
    <t>目黒区</t>
  </si>
  <si>
    <t>阿南町</t>
  </si>
  <si>
    <t>宜野座村</t>
  </si>
  <si>
    <t>大田区</t>
  </si>
  <si>
    <t>世田谷区</t>
  </si>
  <si>
    <t>渋谷区</t>
  </si>
  <si>
    <t>中野区</t>
  </si>
  <si>
    <t>杉並区</t>
  </si>
  <si>
    <t>豊島区</t>
  </si>
  <si>
    <t>荒川区</t>
  </si>
  <si>
    <t>与那原町</t>
  </si>
  <si>
    <t>板橋区</t>
  </si>
  <si>
    <t>練馬区</t>
  </si>
  <si>
    <t>足立区</t>
  </si>
  <si>
    <t>町田市</t>
  </si>
  <si>
    <t>福生市</t>
  </si>
  <si>
    <t>瑞穂町</t>
  </si>
  <si>
    <t>利島村</t>
  </si>
  <si>
    <t>南国市</t>
  </si>
  <si>
    <t>福知山市</t>
  </si>
  <si>
    <t>御蔵島村</t>
  </si>
  <si>
    <t>八丈町</t>
  </si>
  <si>
    <t>南足柄市</t>
  </si>
  <si>
    <t>大鹿村</t>
  </si>
  <si>
    <t>中井町</t>
  </si>
  <si>
    <t>大井町</t>
  </si>
  <si>
    <t>飯綱町</t>
  </si>
  <si>
    <t>松田町</t>
  </si>
  <si>
    <t>山北町</t>
  </si>
  <si>
    <t>開成町</t>
  </si>
  <si>
    <t>真鶴町</t>
  </si>
  <si>
    <t>湯河原町</t>
  </si>
  <si>
    <t>本部町</t>
  </si>
  <si>
    <t>妙高市</t>
  </si>
  <si>
    <t>出水市</t>
  </si>
  <si>
    <t>三条市</t>
  </si>
  <si>
    <t>小千谷市</t>
  </si>
  <si>
    <t>道志村</t>
  </si>
  <si>
    <t>加茂市</t>
  </si>
  <si>
    <t>糸魚川市</t>
  </si>
  <si>
    <t>松茂町</t>
  </si>
  <si>
    <t>加賀市</t>
  </si>
  <si>
    <t>五泉市</t>
  </si>
  <si>
    <t>阿賀野市</t>
  </si>
  <si>
    <t>奥出雲町</t>
  </si>
  <si>
    <t>南魚沼市</t>
  </si>
  <si>
    <t>胎内市</t>
  </si>
  <si>
    <t>湯沢町</t>
  </si>
  <si>
    <t>氷見市</t>
  </si>
  <si>
    <t>三好市</t>
  </si>
  <si>
    <t>黒部市</t>
  </si>
  <si>
    <t>砺波市</t>
  </si>
  <si>
    <t>南砺市</t>
  </si>
  <si>
    <t>光市</t>
  </si>
  <si>
    <t>射水市</t>
  </si>
  <si>
    <t>舟橋村</t>
  </si>
  <si>
    <t>小豆島町</t>
  </si>
  <si>
    <t>土佐市</t>
  </si>
  <si>
    <t>上市町</t>
  </si>
  <si>
    <t>入善町</t>
  </si>
  <si>
    <t>防府市</t>
  </si>
  <si>
    <t>七尾市</t>
  </si>
  <si>
    <t>職位・役職</t>
    <rPh sb="0" eb="2">
      <t>ショクイ</t>
    </rPh>
    <rPh sb="3" eb="5">
      <t>ヤクショク</t>
    </rPh>
    <phoneticPr fontId="41"/>
  </si>
  <si>
    <t>小松市</t>
  </si>
  <si>
    <t>早島町</t>
  </si>
  <si>
    <t>珠洲市</t>
  </si>
  <si>
    <t>羽咋市</t>
  </si>
  <si>
    <t>垂井町</t>
  </si>
  <si>
    <t>かほく市</t>
  </si>
  <si>
    <t>能美市</t>
  </si>
  <si>
    <t>津幡町</t>
  </si>
  <si>
    <t>山中湖村</t>
  </si>
  <si>
    <t>穴水町</t>
  </si>
  <si>
    <t>小浜市</t>
  </si>
  <si>
    <t>坂井市</t>
  </si>
  <si>
    <t>南九州市</t>
  </si>
  <si>
    <t>永平寺町</t>
  </si>
  <si>
    <t>南越前町</t>
  </si>
  <si>
    <t>美浜町</t>
  </si>
  <si>
    <t>若狭町</t>
  </si>
  <si>
    <t>富士吉田市</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</si>
  <si>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</si>
  <si>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都留市</t>
  </si>
  <si>
    <t>南アルプス市</t>
  </si>
  <si>
    <t>北杜市</t>
  </si>
  <si>
    <t>三原市</t>
  </si>
  <si>
    <t>甲斐市</t>
  </si>
  <si>
    <t>甲州市</t>
  </si>
  <si>
    <t>中央市</t>
  </si>
  <si>
    <t>早川町</t>
  </si>
  <si>
    <t>富士川町</t>
  </si>
  <si>
    <t>南丹市</t>
  </si>
  <si>
    <t>西桂町</t>
  </si>
  <si>
    <t>鳴沢村</t>
  </si>
  <si>
    <t>木曽町</t>
  </si>
  <si>
    <t>遠賀町</t>
  </si>
  <si>
    <t>富士河口湖町</t>
  </si>
  <si>
    <t>小菅村</t>
  </si>
  <si>
    <t>丹波山村</t>
  </si>
  <si>
    <t>諏訪市</t>
  </si>
  <si>
    <t>添田町</t>
  </si>
  <si>
    <t>(ウ)令和５年度の各介護サービス事業者等の独自の
　　賃金改善額</t>
    <rPh sb="3" eb="5">
      <t xml:space="preserve">レイワ </t>
    </rPh>
    <phoneticPr fontId="41"/>
  </si>
  <si>
    <t>小諸市</t>
  </si>
  <si>
    <t>小竹町</t>
  </si>
  <si>
    <t>日向市</t>
  </si>
  <si>
    <t>駒ヶ根市</t>
  </si>
  <si>
    <t>佐久穂町</t>
  </si>
  <si>
    <t>飯山市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</si>
  <si>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1"/>
  </si>
  <si>
    <t>柳井市</t>
  </si>
  <si>
    <t>茅野市</t>
  </si>
  <si>
    <t>東御市</t>
  </si>
  <si>
    <t>川上村</t>
  </si>
  <si>
    <t>篠栗町</t>
  </si>
  <si>
    <t>南相木村</t>
  </si>
  <si>
    <t>洲本市</t>
  </si>
  <si>
    <t>北相木村</t>
  </si>
  <si>
    <t>軽井沢町</t>
  </si>
  <si>
    <t>御代田町</t>
  </si>
  <si>
    <t>安芸市</t>
  </si>
  <si>
    <t>立科町</t>
  </si>
  <si>
    <t>青木村</t>
  </si>
  <si>
    <t>長和町</t>
  </si>
  <si>
    <t>ベア加算なし</t>
    <rPh sb="2" eb="4">
      <t>カサン</t>
    </rPh>
    <phoneticPr fontId="41"/>
  </si>
  <si>
    <t>富士見町</t>
  </si>
  <si>
    <t>栗東市</t>
  </si>
  <si>
    <t>原村</t>
  </si>
  <si>
    <t>南知多町</t>
  </si>
  <si>
    <t>印南町</t>
  </si>
  <si>
    <t>辰野町</t>
  </si>
  <si>
    <t>武雄市</t>
  </si>
  <si>
    <t>飯島町</t>
  </si>
  <si>
    <t>吉田町</t>
  </si>
  <si>
    <t>中川村</t>
  </si>
  <si>
    <t>宮田村</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</si>
  <si>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</si>
  <si>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</si>
  <si>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</si>
  <si>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</si>
  <si>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</si>
  <si>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</si>
  <si>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</si>
  <si>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</si>
  <si>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</si>
  <si>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</si>
  <si>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</si>
  <si>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</si>
  <si>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</si>
  <si>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</si>
  <si>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</si>
  <si>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</si>
  <si>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</si>
  <si>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</si>
  <si>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</si>
  <si>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</si>
  <si>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羽島市</t>
  </si>
  <si>
    <t>恵那市</t>
  </si>
  <si>
    <t>吉野ヶ里町</t>
  </si>
  <si>
    <t>度会町</t>
  </si>
  <si>
    <t>美濃加茂市</t>
  </si>
  <si>
    <t>土岐市</t>
  </si>
  <si>
    <t>山県市</t>
  </si>
  <si>
    <t>岐南町</t>
  </si>
  <si>
    <t>本巣市</t>
  </si>
  <si>
    <t>下呂市</t>
  </si>
  <si>
    <t>福岡市</t>
  </si>
  <si>
    <t>養老町</t>
  </si>
  <si>
    <t>関ケ原町</t>
  </si>
  <si>
    <t>神戸町</t>
  </si>
  <si>
    <t>輪之内町</t>
  </si>
  <si>
    <t>北方町</t>
  </si>
  <si>
    <t>坂祝町</t>
  </si>
  <si>
    <t>川辺町</t>
  </si>
  <si>
    <t>白川町</t>
  </si>
  <si>
    <t>東白川村</t>
  </si>
  <si>
    <t>御嵩町</t>
  </si>
  <si>
    <t>白川村</t>
  </si>
  <si>
    <t>伊東市</t>
  </si>
  <si>
    <t>海南市</t>
  </si>
  <si>
    <t>下田市</t>
  </si>
  <si>
    <t>名護市</t>
  </si>
  <si>
    <t>御前崎市</t>
  </si>
  <si>
    <t>松崎町</t>
  </si>
  <si>
    <t>西伊豆町</t>
  </si>
  <si>
    <t>清須市</t>
  </si>
  <si>
    <t>佐用町</t>
  </si>
  <si>
    <t>豊山町</t>
  </si>
  <si>
    <t>武豊町</t>
  </si>
  <si>
    <t>松阪市</t>
  </si>
  <si>
    <t>尾鷲市</t>
  </si>
  <si>
    <t>志摩市</t>
  </si>
  <si>
    <t>久留米市</t>
  </si>
  <si>
    <t>西海市</t>
  </si>
  <si>
    <t>多気町</t>
  </si>
  <si>
    <t>大台町</t>
  </si>
  <si>
    <t>大竹市</t>
  </si>
  <si>
    <t>大紀町</t>
  </si>
  <si>
    <t>南伊勢町</t>
  </si>
  <si>
    <t>紀北町</t>
  </si>
  <si>
    <t>紀宝町</t>
  </si>
  <si>
    <t>米原市</t>
  </si>
  <si>
    <t>南関町</t>
  </si>
  <si>
    <t>日野町</t>
  </si>
  <si>
    <t>愛荘町</t>
  </si>
  <si>
    <t>豊郷町</t>
  </si>
  <si>
    <t>甲良町</t>
  </si>
  <si>
    <t>多賀町</t>
  </si>
  <si>
    <t>舞鶴市</t>
  </si>
  <si>
    <t>綾部市</t>
  </si>
  <si>
    <t>笠置町</t>
  </si>
  <si>
    <t>和束町</t>
  </si>
  <si>
    <t>南山城村</t>
  </si>
  <si>
    <t>与謝野町</t>
  </si>
  <si>
    <t>相生市</t>
  </si>
  <si>
    <t>豊岡市</t>
  </si>
  <si>
    <t>江津市</t>
  </si>
  <si>
    <t>赤穂市</t>
  </si>
  <si>
    <t>丹波篠山市</t>
  </si>
  <si>
    <t>養父市</t>
  </si>
  <si>
    <t>倉敷市</t>
  </si>
  <si>
    <t>丹波市</t>
  </si>
  <si>
    <t>南あわじ市</t>
  </si>
  <si>
    <t>淡路市</t>
  </si>
  <si>
    <t>宍粟市</t>
  </si>
  <si>
    <t>多良間村</t>
  </si>
  <si>
    <t>たつの市</t>
  </si>
  <si>
    <t>多可町</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</si>
  <si>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1"/>
  </si>
  <si>
    <t>市川町</t>
  </si>
  <si>
    <t>香美町</t>
  </si>
  <si>
    <t>御杖村</t>
  </si>
  <si>
    <t>高取町</t>
  </si>
  <si>
    <t>中城村</t>
  </si>
  <si>
    <t>大淀町</t>
  </si>
  <si>
    <t>佐賀市</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</si>
  <si>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1"/>
  </si>
  <si>
    <t>下市町</t>
  </si>
  <si>
    <t>黒滝村</t>
  </si>
  <si>
    <t>下関市</t>
  </si>
  <si>
    <t>十津川村</t>
  </si>
  <si>
    <t>上北山村</t>
  </si>
  <si>
    <t>東吉野村</t>
  </si>
  <si>
    <t>有田市</t>
  </si>
  <si>
    <t>御坊市</t>
  </si>
  <si>
    <t>紀の川市</t>
  </si>
  <si>
    <t>紀美野町</t>
  </si>
  <si>
    <t>九度山町</t>
  </si>
  <si>
    <t>高野町</t>
  </si>
  <si>
    <t>広川町</t>
  </si>
  <si>
    <t>有田川町</t>
  </si>
  <si>
    <t>みなべ町</t>
  </si>
  <si>
    <t>日高川町</t>
  </si>
  <si>
    <t>白浜町</t>
  </si>
  <si>
    <t>太地町</t>
  </si>
  <si>
    <t>奄美市</t>
  </si>
  <si>
    <t>串本町</t>
  </si>
  <si>
    <t>鳥取市</t>
  </si>
  <si>
    <t>八女市</t>
  </si>
  <si>
    <t>天城町</t>
  </si>
  <si>
    <t>米子市</t>
  </si>
  <si>
    <t>諫早市</t>
  </si>
  <si>
    <t>倉吉市</t>
  </si>
  <si>
    <t>岩美町</t>
  </si>
  <si>
    <t>若桜町</t>
  </si>
  <si>
    <t>智頭町</t>
  </si>
  <si>
    <t>八頭町</t>
  </si>
  <si>
    <t>三朝町</t>
  </si>
  <si>
    <t>北栄町</t>
  </si>
  <si>
    <t>日吉津村</t>
  </si>
  <si>
    <t>伯耆町</t>
  </si>
  <si>
    <t>日南町</t>
  </si>
  <si>
    <t>笠岡市</t>
  </si>
  <si>
    <t>江府町</t>
  </si>
  <si>
    <t>松江市</t>
  </si>
  <si>
    <t>綾町</t>
  </si>
  <si>
    <t>出雲市</t>
  </si>
  <si>
    <t>安来市</t>
  </si>
  <si>
    <t>川本町</t>
  </si>
  <si>
    <t>邑南町</t>
  </si>
  <si>
    <t>吉賀町</t>
  </si>
  <si>
    <t>益城町</t>
  </si>
  <si>
    <t>本山町</t>
  </si>
  <si>
    <t>海士町</t>
  </si>
  <si>
    <t>知夫村</t>
  </si>
  <si>
    <t>隠岐の島町</t>
  </si>
  <si>
    <t>錦町</t>
  </si>
  <si>
    <t>津山市</t>
  </si>
  <si>
    <t>玉野市</t>
  </si>
  <si>
    <t>総社市</t>
  </si>
  <si>
    <t>北川村</t>
  </si>
  <si>
    <t>水巻町</t>
  </si>
  <si>
    <t>高梁市</t>
  </si>
  <si>
    <t>新見市</t>
  </si>
  <si>
    <t>●年以上
社会福祉士
介護福祉士
介護職員実務者研修修了</t>
    <rPh sb="5" eb="7">
      <t>シャカイ</t>
    </rPh>
    <rPh sb="7" eb="9">
      <t>フクシ</t>
    </rPh>
    <rPh sb="9" eb="10">
      <t>シ</t>
    </rPh>
    <rPh sb="11" eb="13">
      <t>カイゴ</t>
    </rPh>
    <rPh sb="13" eb="16">
      <t>フクシシ</t>
    </rPh>
    <phoneticPr fontId="41"/>
  </si>
  <si>
    <t>東かがわ市</t>
  </si>
  <si>
    <t>備前市</t>
  </si>
  <si>
    <t>瀬戸内市</t>
  </si>
  <si>
    <t>真庭市</t>
  </si>
  <si>
    <t>美作市</t>
  </si>
  <si>
    <t>浅口市</t>
  </si>
  <si>
    <t>和気町</t>
  </si>
  <si>
    <t>里庄町</t>
  </si>
  <si>
    <t>鏡野町</t>
  </si>
  <si>
    <t>奈義町</t>
  </si>
  <si>
    <t>西粟倉村</t>
  </si>
  <si>
    <t>美咲町</t>
  </si>
  <si>
    <t>多度津町</t>
  </si>
  <si>
    <t>呉市</t>
  </si>
  <si>
    <t>山陽小野田市</t>
  </si>
  <si>
    <t>桂川町</t>
  </si>
  <si>
    <t>竹原市</t>
  </si>
  <si>
    <t>庄原市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</si>
  <si>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</si>
  <si>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</si>
  <si>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</si>
  <si>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</si>
  <si>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</si>
  <si>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</si>
  <si>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</si>
  <si>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</si>
  <si>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</si>
  <si>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</si>
  <si>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</si>
  <si>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</si>
  <si>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</si>
  <si>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</si>
  <si>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</si>
  <si>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</si>
  <si>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</si>
  <si>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</si>
  <si>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海陽町</t>
  </si>
  <si>
    <t>上板町</t>
  </si>
  <si>
    <t>丸亀市</t>
  </si>
  <si>
    <t>坂出市</t>
  </si>
  <si>
    <t>国富町</t>
  </si>
  <si>
    <t>善通寺市</t>
  </si>
  <si>
    <t>観音寺市</t>
  </si>
  <si>
    <t>さぬき市</t>
  </si>
  <si>
    <t>三木町</t>
  </si>
  <si>
    <t>直島町</t>
  </si>
  <si>
    <t>南島原市</t>
  </si>
  <si>
    <t>宇多津町</t>
  </si>
  <si>
    <t>綾川町</t>
  </si>
  <si>
    <t>琴平町</t>
  </si>
  <si>
    <t>松山市</t>
  </si>
  <si>
    <t>宇和島市</t>
  </si>
  <si>
    <t>八幡浜市</t>
  </si>
  <si>
    <t>←</t>
  </si>
  <si>
    <t>西条市</t>
  </si>
  <si>
    <t>延岡市</t>
  </si>
  <si>
    <t>大洲市</t>
  </si>
  <si>
    <t>久万高原町</t>
  </si>
  <si>
    <t>内子町</t>
  </si>
  <si>
    <t>伊方町</t>
  </si>
  <si>
    <t>上天草市</t>
  </si>
  <si>
    <t>松野町</t>
  </si>
  <si>
    <t>鬼北町</t>
  </si>
  <si>
    <t>津久見市</t>
  </si>
  <si>
    <t>愛南町</t>
  </si>
  <si>
    <t>須崎市</t>
  </si>
  <si>
    <t>奈半利町</t>
  </si>
  <si>
    <t>田野町</t>
  </si>
  <si>
    <t>安田町</t>
  </si>
  <si>
    <t>馬路村</t>
  </si>
  <si>
    <t>芸西村</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</si>
  <si>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</si>
  <si>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</si>
  <si>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</si>
  <si>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</si>
  <si>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</si>
  <si>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</si>
  <si>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</si>
  <si>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</si>
  <si>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</si>
  <si>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</si>
  <si>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</si>
  <si>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</si>
  <si>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</si>
  <si>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</si>
  <si>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1"/>
  </si>
  <si>
    <t>うきは市</t>
  </si>
  <si>
    <t>朝倉市</t>
  </si>
  <si>
    <t>みやま市</t>
  </si>
  <si>
    <t>那珂川市</t>
    <rPh sb="0" eb="3">
      <t>ナカガワ</t>
    </rPh>
    <rPh sb="3" eb="4">
      <t>シ</t>
    </rPh>
    <phoneticPr fontId="42"/>
  </si>
  <si>
    <t>香春町</t>
  </si>
  <si>
    <t>須恵町</t>
  </si>
  <si>
    <t>新宮町</t>
  </si>
  <si>
    <t>芦屋町</t>
  </si>
  <si>
    <t>筑前町</t>
  </si>
  <si>
    <t>東峰村</t>
  </si>
  <si>
    <t>大刀洗町</t>
  </si>
  <si>
    <t>大木町</t>
  </si>
  <si>
    <t>糸田町</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</si>
  <si>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3"/>
  </si>
  <si>
    <t>大任町</t>
  </si>
  <si>
    <t>赤村</t>
  </si>
  <si>
    <t>那覇市</t>
  </si>
  <si>
    <t>みやこ町</t>
  </si>
  <si>
    <t>上毛町</t>
  </si>
  <si>
    <t>門川町</t>
  </si>
  <si>
    <t>人吉市</t>
  </si>
  <si>
    <t>築上町</t>
  </si>
  <si>
    <t>唐津市</t>
  </si>
  <si>
    <t>鳥栖市</t>
  </si>
  <si>
    <t>多久市</t>
  </si>
  <si>
    <t>②は①以上であること</t>
  </si>
  <si>
    <t>伊万里市</t>
  </si>
  <si>
    <t>鹿島市</t>
  </si>
  <si>
    <t>小城市</t>
  </si>
  <si>
    <t>嬉野市</t>
  </si>
  <si>
    <t>玄海町</t>
  </si>
  <si>
    <t>和水町</t>
  </si>
  <si>
    <t>江北町</t>
  </si>
  <si>
    <t>大村市</t>
  </si>
  <si>
    <t>松浦市</t>
  </si>
  <si>
    <t>対馬市</t>
  </si>
  <si>
    <t>東彼杵町</t>
  </si>
  <si>
    <t>川棚町</t>
  </si>
  <si>
    <t>波佐見町</t>
  </si>
  <si>
    <t>小値賀町</t>
  </si>
  <si>
    <t>豊見城市</t>
  </si>
  <si>
    <t>熊本市</t>
  </si>
  <si>
    <t>八代市</t>
  </si>
  <si>
    <t>荒尾市</t>
  </si>
  <si>
    <t>水俣市</t>
  </si>
  <si>
    <t>玉名市</t>
  </si>
  <si>
    <t>菊池市</t>
  </si>
  <si>
    <t>宇城市</t>
  </si>
  <si>
    <t>合志市</t>
  </si>
  <si>
    <t>玉東町</t>
  </si>
  <si>
    <t>菊陽町</t>
  </si>
  <si>
    <t>産山村</t>
  </si>
  <si>
    <t>西原村</t>
  </si>
  <si>
    <t>御船町</t>
  </si>
  <si>
    <t>芦北町</t>
  </si>
  <si>
    <t>津奈木町</t>
  </si>
  <si>
    <t>湯前町</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</si>
  <si>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</si>
  <si>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</si>
  <si>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</si>
  <si>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</si>
  <si>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</si>
  <si>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</si>
  <si>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</si>
  <si>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</si>
  <si>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</si>
  <si>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</si>
  <si>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</si>
  <si>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</si>
  <si>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</si>
  <si>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</si>
  <si>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</si>
  <si>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</si>
  <si>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</si>
  <si>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</si>
  <si>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</si>
  <si>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</si>
  <si>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</si>
  <si>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</si>
  <si>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阿久根市</t>
  </si>
  <si>
    <t>姶良市</t>
  </si>
  <si>
    <t>指宿市</t>
  </si>
  <si>
    <t>西之表市</t>
  </si>
  <si>
    <t>日置市</t>
  </si>
  <si>
    <t>曽於市</t>
  </si>
  <si>
    <t>霧島市</t>
  </si>
  <si>
    <t>南さつま市</t>
  </si>
  <si>
    <t>志布志市</t>
  </si>
  <si>
    <t>三島村</t>
  </si>
  <si>
    <t>十島村</t>
  </si>
  <si>
    <t>湧水町</t>
  </si>
  <si>
    <t>大崎町</t>
  </si>
  <si>
    <t>錦江町</t>
  </si>
  <si>
    <t>南大隅町</t>
  </si>
  <si>
    <t>南種子町</t>
  </si>
  <si>
    <t>大和村</t>
  </si>
  <si>
    <t>宇検村</t>
  </si>
  <si>
    <t>瀬戸内町</t>
  </si>
  <si>
    <t>龍郷町</t>
  </si>
  <si>
    <t>和泊町</t>
  </si>
  <si>
    <t>石垣市</t>
  </si>
  <si>
    <t>浦添市</t>
  </si>
  <si>
    <t>沖縄市</t>
  </si>
  <si>
    <t>うるま市</t>
  </si>
  <si>
    <t>宮古島市</t>
  </si>
  <si>
    <t>今帰仁村</t>
  </si>
  <si>
    <t>金武町</t>
  </si>
  <si>
    <t>読谷村</t>
  </si>
  <si>
    <t>北中城村</t>
  </si>
  <si>
    <t>渡名喜村</t>
  </si>
  <si>
    <t>伊平屋村</t>
  </si>
  <si>
    <t>伊是名村</t>
  </si>
  <si>
    <t>久米島町</t>
  </si>
  <si>
    <t>東京都千代田区霞が関 1－2－2　○○ビル18F</t>
    <rPh sb="0" eb="2">
      <t>トウキョウ</t>
    </rPh>
    <rPh sb="2" eb="3">
      <t>ト</t>
    </rPh>
    <phoneticPr fontId="41"/>
  </si>
  <si>
    <t>八重瀬町</t>
  </si>
  <si>
    <t>介護職員処遇改善加算</t>
    <rPh sb="0" eb="2">
      <t>カイゴ</t>
    </rPh>
    <rPh sb="2" eb="4">
      <t>ショクイン</t>
    </rPh>
    <rPh sb="4" eb="6">
      <t>ショグウ</t>
    </rPh>
    <rPh sb="6" eb="10">
      <t>カイゼンカサン</t>
    </rPh>
    <phoneticPr fontId="41"/>
  </si>
  <si>
    <t>介護職員等特定処遇改善加算</t>
    <rPh sb="0" eb="2">
      <t>カイゴ</t>
    </rPh>
    <rPh sb="2" eb="4">
      <t>ショクイン</t>
    </rPh>
    <rPh sb="4" eb="5">
      <t>トウ</t>
    </rPh>
    <rPh sb="5" eb="7">
      <t>トクテイ</t>
    </rPh>
    <rPh sb="7" eb="9">
      <t>ショグウ</t>
    </rPh>
    <rPh sb="9" eb="11">
      <t>カイゼン</t>
    </rPh>
    <rPh sb="11" eb="13">
      <t>カサン</t>
    </rPh>
    <phoneticPr fontId="41"/>
  </si>
  <si>
    <t>キャリアパス要件等の適合状況に応じた加算率</t>
    <rPh sb="6" eb="9">
      <t>ヨウケントウ</t>
    </rPh>
    <rPh sb="10" eb="12">
      <t>テキゴウ</t>
    </rPh>
    <rPh sb="12" eb="14">
      <t>ジョウキョウ</t>
    </rPh>
    <rPh sb="15" eb="16">
      <t>オウ</t>
    </rPh>
    <rPh sb="18" eb="21">
      <t>カサンリツ</t>
    </rPh>
    <phoneticPr fontId="41"/>
  </si>
  <si>
    <t>処遇加算Ⅱ</t>
    <rPh sb="2" eb="4">
      <t>カサン</t>
    </rPh>
    <phoneticPr fontId="41"/>
  </si>
  <si>
    <t>特定加算なし</t>
    <rPh sb="0" eb="2">
      <t>トクテイ</t>
    </rPh>
    <rPh sb="2" eb="4">
      <t>カサン</t>
    </rPh>
    <phoneticPr fontId="41"/>
  </si>
  <si>
    <t>新加算Ⅰ</t>
    <rPh sb="0" eb="3">
      <t>シンカサン</t>
    </rPh>
    <phoneticPr fontId="44"/>
  </si>
  <si>
    <t>合計</t>
    <rPh sb="0" eb="2">
      <t>ゴウケイ</t>
    </rPh>
    <phoneticPr fontId="3"/>
  </si>
  <si>
    <t>マルマルケアサービス</t>
  </si>
  <si>
    <t>〒</t>
  </si>
  <si>
    <t>-</t>
  </si>
  <si>
    <t>名称</t>
    <rPh sb="0" eb="2">
      <t>メイショウ</t>
    </rPh>
    <phoneticPr fontId="41"/>
  </si>
  <si>
    <t>法人
代表者</t>
    <rPh sb="0" eb="2">
      <t>ホウジン</t>
    </rPh>
    <rPh sb="3" eb="6">
      <t>ダイヒョウシャ</t>
    </rPh>
    <phoneticPr fontId="41"/>
  </si>
  <si>
    <t>電話番号</t>
    <rPh sb="0" eb="2">
      <t>デンワ</t>
    </rPh>
    <rPh sb="2" eb="4">
      <t>バンゴウ</t>
    </rPh>
    <phoneticPr fontId="41"/>
  </si>
  <si>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</si>
  <si>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</si>
  <si>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</si>
  <si>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</si>
  <si>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</si>
  <si>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介護職員等処遇改善加算等 実績報告書（令和６年度）</t>
    <rPh sb="13" eb="18">
      <t>ジッセキホウコクショ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</si>
  <si>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</si>
  <si>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</si>
  <si>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</si>
  <si>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</si>
  <si>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</si>
  <si>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</si>
  <si>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</si>
  <si>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1"/>
  </si>
  <si>
    <t>(ア)令和５年度の賃金の総額</t>
    <rPh sb="3" eb="5">
      <t xml:space="preserve">レイワ </t>
    </rPh>
    <phoneticPr fontId="41"/>
  </si>
  <si>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</si>
  <si>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1"/>
  </si>
  <si>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1"/>
  </si>
  <si>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1"/>
  </si>
  <si>
    <t>常勤（月給）
・基本給 ●●●円～
・経験手当 ＋●●円
・役職手当 ＋●●円</t>
    <rPh sb="30" eb="32">
      <t>ヤクショク</t>
    </rPh>
    <rPh sb="32" eb="34">
      <t>テアテ</t>
    </rPh>
    <phoneticPr fontId="41"/>
  </si>
  <si>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1"/>
  </si>
  <si>
    <t>高度な業務の遂行
他の従業員への指導</t>
    <rPh sb="0" eb="2">
      <t>コウド</t>
    </rPh>
    <rPh sb="6" eb="8">
      <t>スイコウ</t>
    </rPh>
    <phoneticPr fontId="41"/>
  </si>
  <si>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1"/>
  </si>
  <si>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1"/>
  </si>
  <si>
    <t>通常の介護業務
他の従業員への助言</t>
    <rPh sb="3" eb="5">
      <t>カイゴ</t>
    </rPh>
    <phoneticPr fontId="41"/>
  </si>
  <si>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1"/>
  </si>
  <si>
    <t>（</t>
  </si>
  <si>
    <t>●年以上
介護職員実務者研修修了</t>
    <rPh sb="1" eb="2">
      <t>ネン</t>
    </rPh>
    <rPh sb="2" eb="4">
      <t>イジョウ</t>
    </rPh>
    <rPh sb="5" eb="7">
      <t>カイゴ</t>
    </rPh>
    <rPh sb="7" eb="9">
      <t>ショクイン</t>
    </rPh>
    <rPh sb="9" eb="12">
      <t>ジツムシャ</t>
    </rPh>
    <rPh sb="12" eb="13">
      <t>ケン</t>
    </rPh>
    <phoneticPr fontId="41"/>
  </si>
  <si>
    <t>常勤（月給）
・基本給 ●●●円～
・資格手当 ＋●●円
非常勤（時給）
・●●　円
・資格手当 ＋●●円</t>
    <rPh sb="0" eb="2">
      <t>ジョウキン</t>
    </rPh>
    <rPh sb="19" eb="21">
      <t>シカク</t>
    </rPh>
    <rPh sb="30" eb="33">
      <t>ヒジョウキンジキュウ</t>
    </rPh>
    <phoneticPr fontId="41"/>
  </si>
  <si>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1"/>
  </si>
  <si>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1"/>
  </si>
  <si>
    <t>入社時～
介護職員初任者研修修了</t>
    <rPh sb="2" eb="3">
      <t>ジ</t>
    </rPh>
    <rPh sb="5" eb="7">
      <t>カイゴ</t>
    </rPh>
    <rPh sb="7" eb="9">
      <t>ショクイン</t>
    </rPh>
    <rPh sb="9" eb="12">
      <t>ショニンシャ</t>
    </rPh>
    <rPh sb="12" eb="14">
      <t>ケンシュウ</t>
    </rPh>
    <phoneticPr fontId="41"/>
  </si>
  <si>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1"/>
  </si>
  <si>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</si>
  <si>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</si>
  <si>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</si>
  <si>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r>
      <t>処遇加算等を除く
総単位数</t>
    </r>
    <r>
      <rPr>
        <sz val="7"/>
        <color theme="1"/>
        <rFont val="ＭＳ ゴシック"/>
      </rPr>
      <t>[単位/月]</t>
    </r>
    <rPh sb="0" eb="2">
      <t>ショグウ</t>
    </rPh>
    <rPh sb="2" eb="4">
      <t>カサン</t>
    </rPh>
    <rPh sb="4" eb="5">
      <t>トウ</t>
    </rPh>
    <rPh sb="6" eb="7">
      <t>ノゾ</t>
    </rPh>
    <rPh sb="9" eb="10">
      <t>ソウ</t>
    </rPh>
    <rPh sb="10" eb="13">
      <t>タンイスウ</t>
    </rPh>
    <rPh sb="14" eb="16">
      <t>タンイ</t>
    </rPh>
    <rPh sb="17" eb="18">
      <t>ツキ</t>
    </rPh>
    <phoneticPr fontId="43"/>
  </si>
  <si>
    <t>以下のそれぞれの項目について、いずれかを選択してください。</t>
    <rPh sb="0" eb="2">
      <t>イカ</t>
    </rPh>
    <rPh sb="8" eb="10">
      <t>コウモク</t>
    </rPh>
    <rPh sb="20" eb="22">
      <t>センタク</t>
    </rPh>
    <phoneticPr fontId="3"/>
  </si>
  <si>
    <t>ヵ月</t>
    <rPh sb="1" eb="2">
      <t>ゲツ</t>
    </rPh>
    <phoneticPr fontId="3"/>
  </si>
  <si>
    <t>～令和</t>
    <rPh sb="1" eb="3">
      <t>レイワ</t>
    </rPh>
    <phoneticPr fontId="3"/>
  </si>
  <si>
    <t xml:space="preserve"> ①のうち新加算Ⅳの1/2相当の見込額</t>
  </si>
  <si>
    <t xml:space="preserve"> ②のうち月額での賃金改善の見込額</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</si>
  <si>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</si>
  <si>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</si>
  <si>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</si>
  <si>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</si>
  <si>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</si>
  <si>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</si>
  <si>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3"/>
  </si>
  <si>
    <t>例１：共通版</t>
    <rPh sb="0" eb="1">
      <t xml:space="preserve">レイ </t>
    </rPh>
    <rPh sb="3" eb="5">
      <t>キョウツウ</t>
    </rPh>
    <rPh sb="5" eb="6">
      <t>バン</t>
    </rPh>
    <phoneticPr fontId="3"/>
  </si>
  <si>
    <t>上級ヘルパー
（主任）</t>
    <rPh sb="0" eb="2">
      <t>ジョウキュウ</t>
    </rPh>
    <rPh sb="8" eb="10">
      <t>シュニン</t>
    </rPh>
    <phoneticPr fontId="41"/>
  </si>
  <si>
    <t>常勤（月給）
・基本給 ●●●円～
・経験手当 ＋●●円
・役職手当 ＋●●円</t>
    <rPh sb="0" eb="2">
      <t>ジョウキン</t>
    </rPh>
    <rPh sb="19" eb="21">
      <t>ケイケン</t>
    </rPh>
    <rPh sb="38" eb="39">
      <t>エン</t>
    </rPh>
    <phoneticPr fontId="41"/>
  </si>
  <si>
    <t>常勤（月給）
・基本給 ●●●円～
・資格手当 ＋●●円</t>
    <rPh sb="0" eb="2">
      <t>ジョウキン</t>
    </rPh>
    <rPh sb="19" eb="21">
      <t>シカク</t>
    </rPh>
    <phoneticPr fontId="41"/>
  </si>
  <si>
    <t>常勤（月給）
・基本給 ●●●円～
・資格手当 ＋●●円</t>
    <rPh sb="0" eb="2">
      <t>ジョウキン</t>
    </rPh>
    <rPh sb="19" eb="21">
      <t>シカク</t>
    </rPh>
    <rPh sb="21" eb="23">
      <t>テアテ</t>
    </rPh>
    <rPh sb="27" eb="28">
      <t>エン</t>
    </rPh>
    <phoneticPr fontId="41"/>
  </si>
  <si>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</si>
  <si>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41"/>
  </si>
  <si>
    <t>例２：訪問系（簡易版）</t>
    <rPh sb="0" eb="1">
      <t xml:space="preserve">レイ </t>
    </rPh>
    <rPh sb="3" eb="6">
      <t>カンイバン</t>
    </rPh>
    <phoneticPr fontId="3"/>
  </si>
  <si>
    <t>（ウ）令和６年４・５月分の処遇改善支援補助金
     の総額</t>
  </si>
  <si>
    <t>長久手市</t>
    <rPh sb="0" eb="4">
      <t>ナ</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</si>
</sst>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6">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7"/>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b/>
      <sz val="11"/>
      <color auto="1"/>
      <name val="ＭＳ Ｐゴシック"/>
      <family val="3"/>
    </font>
    <font>
      <b/>
      <sz val="8"/>
      <color theme="1"/>
      <name val="ＭＳ ゴシック"/>
      <family val="3"/>
    </font>
    <font>
      <sz val="8"/>
      <color auto="1"/>
      <name val="ＭＳ Ｐ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2"/>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amily val="3"/>
    </font>
    <font>
      <sz val="11"/>
      <color theme="1"/>
      <name val="Yu Gothic"/>
      <family val="3"/>
      <scheme val="minor"/>
    </font>
    <font>
      <b/>
      <sz val="11"/>
      <color rgb="FF3F3F3F"/>
      <name val="Yu Gothic"/>
      <family val="2"/>
      <scheme val="minor"/>
    </font>
    <font>
      <u/>
      <sz val="11"/>
      <color theme="10"/>
      <name val="ＭＳ Ｐゴシック"/>
      <family val="3"/>
    </font>
    <font>
      <b/>
      <sz val="10.5"/>
      <color indexed="60"/>
      <name val="ＭＳ Ｐゴシック"/>
      <family val="3"/>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auto="1"/>
      </top>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auto="1"/>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s>
  <cellStyleXfs count="6">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49">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5" fillId="3" borderId="1" xfId="0" applyFont="1" applyFill="1" applyBorder="1" applyAlignment="1" applyProtection="1">
      <alignment horizontal="center" vertical="center" wrapText="1" shrinkToFit="1"/>
    </xf>
    <xf numFmtId="0" fontId="6" fillId="4" borderId="1" xfId="0" applyFont="1" applyFill="1" applyBorder="1" applyAlignment="1" applyProtection="1">
      <alignment horizontal="center" vertical="center"/>
      <protection locked="0"/>
    </xf>
    <xf numFmtId="0" fontId="8"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8" fillId="2" borderId="3"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3"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9" fillId="4" borderId="7" xfId="0" applyFont="1" applyFill="1" applyBorder="1" applyAlignment="1" applyProtection="1">
      <alignment horizontal="center" vertical="center"/>
    </xf>
    <xf numFmtId="0" fontId="9" fillId="4" borderId="8"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10" fillId="2" borderId="10" xfId="0" applyFont="1" applyFill="1" applyBorder="1" applyAlignment="1" applyProtection="1">
      <alignment vertical="center" wrapText="1"/>
    </xf>
    <xf numFmtId="0" fontId="10" fillId="2" borderId="11" xfId="0" applyFont="1" applyFill="1" applyBorder="1" applyAlignment="1" applyProtection="1">
      <alignment vertical="center" wrapText="1"/>
    </xf>
    <xf numFmtId="0" fontId="10" fillId="2" borderId="11" xfId="0" applyFont="1" applyFill="1" applyBorder="1" applyAlignment="1" applyProtection="1">
      <alignment vertical="center"/>
    </xf>
    <xf numFmtId="0" fontId="8"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8" fillId="2" borderId="13" xfId="0" applyFont="1" applyFill="1" applyBorder="1" applyAlignment="1" applyProtection="1">
      <alignment horizontal="left" vertical="center" wrapText="1"/>
    </xf>
    <xf numFmtId="49" fontId="9" fillId="3" borderId="4" xfId="0" applyNumberFormat="1" applyFont="1" applyFill="1" applyBorder="1" applyAlignment="1" applyProtection="1">
      <alignment horizontal="center" vertical="center" wrapText="1"/>
    </xf>
    <xf numFmtId="0" fontId="9" fillId="2" borderId="3"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8" fillId="2" borderId="11" xfId="0" applyFont="1" applyFill="1" applyBorder="1" applyAlignment="1" applyProtection="1">
      <alignment vertical="center"/>
    </xf>
    <xf numFmtId="0" fontId="11" fillId="2" borderId="12" xfId="0" applyFont="1" applyFill="1" applyBorder="1" applyAlignment="1" applyProtection="1">
      <alignment vertical="center"/>
    </xf>
    <xf numFmtId="0" fontId="8"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8"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13" xfId="0" applyFont="1" applyFill="1" applyBorder="1" applyAlignment="1" applyProtection="1">
      <alignment horizontal="left" vertical="center"/>
    </xf>
    <xf numFmtId="0" fontId="8" fillId="2" borderId="5"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13" xfId="0" applyFont="1" applyFill="1" applyBorder="1" applyAlignment="1" applyProtection="1">
      <alignment horizontal="left" vertical="center" shrinkToFit="1"/>
    </xf>
    <xf numFmtId="0" fontId="8"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2" fillId="2" borderId="0" xfId="0" applyFont="1" applyFill="1" applyAlignment="1" applyProtection="1">
      <alignment horizontal="center" vertical="center"/>
    </xf>
    <xf numFmtId="0" fontId="8" fillId="2" borderId="0" xfId="0" applyFont="1" applyFill="1" applyAlignment="1" applyProtection="1">
      <alignment horizontal="left"/>
    </xf>
    <xf numFmtId="0" fontId="9" fillId="2" borderId="15" xfId="0" applyFont="1" applyFill="1" applyBorder="1" applyAlignment="1" applyProtection="1">
      <alignment horizontal="left" vertical="center" wrapText="1"/>
    </xf>
    <xf numFmtId="0" fontId="9" fillId="2" borderId="15" xfId="0" applyFont="1" applyFill="1" applyBorder="1" applyAlignment="1" applyProtection="1">
      <alignment horizontal="left" vertical="center"/>
    </xf>
    <xf numFmtId="0" fontId="10" fillId="2" borderId="16" xfId="0" applyFont="1" applyFill="1" applyBorder="1" applyAlignment="1" applyProtection="1">
      <alignment vertical="center" wrapText="1"/>
    </xf>
    <xf numFmtId="0" fontId="10" fillId="2" borderId="0"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3" fillId="2" borderId="0" xfId="0" applyFont="1" applyFill="1" applyBorder="1" applyAlignment="1" applyProtection="1">
      <alignment vertical="center"/>
    </xf>
    <xf numFmtId="0" fontId="8" fillId="2" borderId="17" xfId="0" applyFont="1" applyFill="1" applyBorder="1" applyProtection="1"/>
    <xf numFmtId="49" fontId="9" fillId="3" borderId="13" xfId="0" applyNumberFormat="1" applyFont="1" applyFill="1" applyBorder="1" applyAlignment="1" applyProtection="1">
      <alignment horizontal="center" vertical="center" wrapText="1"/>
    </xf>
    <xf numFmtId="0" fontId="9" fillId="2" borderId="5"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13"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8" fillId="2" borderId="0" xfId="0" applyFont="1" applyFill="1" applyBorder="1" applyAlignment="1" applyProtection="1">
      <alignment vertical="center"/>
    </xf>
    <xf numFmtId="0" fontId="11"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2" fillId="2" borderId="0" xfId="0" applyFont="1" applyFill="1" applyAlignment="1" applyProtection="1">
      <alignment vertical="center"/>
    </xf>
    <xf numFmtId="0" fontId="9" fillId="2" borderId="1"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xf>
    <xf numFmtId="0" fontId="10"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5"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4" fillId="2" borderId="0" xfId="0" applyFont="1" applyFill="1" applyAlignment="1" applyProtection="1">
      <alignment vertical="center"/>
    </xf>
    <xf numFmtId="0" fontId="10" fillId="4" borderId="0"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9" fillId="3" borderId="19" xfId="0" applyNumberFormat="1"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17" fillId="0" borderId="22" xfId="0" applyFont="1" applyBorder="1" applyAlignment="1" applyProtection="1">
      <alignment horizontal="center" vertical="center" shrinkToFit="1"/>
    </xf>
    <xf numFmtId="176" fontId="17" fillId="0" borderId="23" xfId="4" applyNumberFormat="1" applyFont="1" applyBorder="1" applyAlignment="1" applyProtection="1">
      <alignment horizontal="center" vertical="center" shrinkToFit="1"/>
    </xf>
    <xf numFmtId="38" fontId="17" fillId="2" borderId="0" xfId="5" applyFont="1" applyFill="1" applyBorder="1" applyAlignment="1" applyProtection="1">
      <alignment horizontal="right" shrinkToFit="1"/>
    </xf>
    <xf numFmtId="38" fontId="18" fillId="2" borderId="19"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9" fillId="3" borderId="6" xfId="0" applyNumberFormat="1" applyFont="1" applyFill="1" applyBorder="1" applyAlignment="1" applyProtection="1">
      <alignment horizontal="center" vertical="center" wrapText="1"/>
    </xf>
    <xf numFmtId="0" fontId="20" fillId="5" borderId="24" xfId="0" applyFont="1" applyFill="1" applyBorder="1" applyAlignment="1" applyProtection="1">
      <alignment horizontal="center" vertical="center" wrapText="1"/>
    </xf>
    <xf numFmtId="0" fontId="20" fillId="5" borderId="25" xfId="0" applyFont="1" applyFill="1" applyBorder="1" applyAlignment="1" applyProtection="1">
      <alignment horizontal="center" vertical="center" wrapText="1"/>
    </xf>
    <xf numFmtId="0" fontId="20" fillId="5" borderId="26" xfId="0" applyFont="1" applyFill="1" applyBorder="1" applyAlignment="1" applyProtection="1">
      <alignment horizontal="center" vertical="center" wrapText="1"/>
    </xf>
    <xf numFmtId="0" fontId="20" fillId="5" borderId="27" xfId="0"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1" xfId="0" applyFont="1" applyBorder="1" applyAlignment="1" applyProtection="1">
      <alignment horizontal="center" vertical="center" shrinkToFit="1"/>
    </xf>
    <xf numFmtId="176" fontId="17" fillId="0" borderId="32" xfId="4" applyNumberFormat="1" applyFont="1" applyBorder="1" applyAlignment="1" applyProtection="1">
      <alignment horizontal="center" vertical="center" shrinkToFit="1"/>
    </xf>
    <xf numFmtId="38" fontId="18" fillId="2" borderId="21" xfId="5" applyFont="1" applyFill="1" applyBorder="1" applyAlignment="1" applyProtection="1">
      <alignment horizontal="center" vertical="center" shrinkToFit="1"/>
    </xf>
    <xf numFmtId="0" fontId="8"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9" fillId="3" borderId="0" xfId="0" applyNumberFormat="1" applyFont="1" applyFill="1" applyAlignment="1" applyProtection="1">
      <alignment horizontal="center" vertical="center" wrapText="1"/>
    </xf>
    <xf numFmtId="0" fontId="20" fillId="2" borderId="33" xfId="0" applyFont="1" applyFill="1" applyBorder="1" applyAlignment="1" applyProtection="1">
      <alignment horizontal="left" vertical="center" wrapText="1"/>
    </xf>
    <xf numFmtId="0" fontId="20" fillId="2" borderId="34" xfId="0" applyFont="1" applyFill="1" applyBorder="1" applyAlignment="1" applyProtection="1">
      <alignment vertical="center" wrapText="1"/>
    </xf>
    <xf numFmtId="0" fontId="20" fillId="2" borderId="35" xfId="0" applyFont="1" applyFill="1" applyBorder="1" applyAlignment="1" applyProtection="1">
      <alignment vertical="center" wrapText="1"/>
    </xf>
    <xf numFmtId="0" fontId="20" fillId="2" borderId="36" xfId="0" applyFont="1" applyFill="1" applyBorder="1" applyAlignment="1" applyProtection="1">
      <alignment vertical="center" wrapText="1"/>
    </xf>
    <xf numFmtId="0" fontId="20" fillId="2" borderId="37" xfId="0" applyFont="1" applyFill="1" applyBorder="1" applyAlignment="1" applyProtection="1">
      <alignment horizontal="left" vertical="center" wrapText="1"/>
    </xf>
    <xf numFmtId="0" fontId="20" fillId="2" borderId="35"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34"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16" fillId="4" borderId="20" xfId="0" applyFont="1" applyFill="1" applyBorder="1" applyAlignment="1" applyProtection="1">
      <alignment horizontal="center" vertical="center" shrinkToFit="1"/>
      <protection locked="0"/>
    </xf>
    <xf numFmtId="0" fontId="8" fillId="2" borderId="40"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xf>
    <xf numFmtId="0" fontId="8"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2" fillId="2" borderId="2" xfId="0" applyNumberFormat="1" applyFont="1" applyFill="1" applyBorder="1" applyAlignment="1" applyProtection="1">
      <alignment horizontal="center" vertical="center"/>
    </xf>
    <xf numFmtId="38" fontId="17" fillId="2" borderId="0" xfId="5" applyFont="1" applyFill="1" applyBorder="1" applyAlignment="1" applyProtection="1"/>
    <xf numFmtId="0" fontId="17" fillId="0" borderId="14" xfId="0" applyFont="1" applyBorder="1" applyAlignment="1" applyProtection="1">
      <alignment horizontal="center" vertical="center" shrinkToFit="1"/>
    </xf>
    <xf numFmtId="176" fontId="22" fillId="2" borderId="14" xfId="0" applyNumberFormat="1" applyFont="1" applyFill="1" applyBorder="1" applyAlignment="1" applyProtection="1">
      <alignment horizontal="center" vertical="center"/>
    </xf>
    <xf numFmtId="38" fontId="17" fillId="2" borderId="6"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2" fillId="2" borderId="15" xfId="0" applyNumberFormat="1" applyFont="1" applyFill="1" applyBorder="1" applyAlignment="1" applyProtection="1">
      <alignment horizontal="center" vertical="center"/>
    </xf>
    <xf numFmtId="0" fontId="8" fillId="2" borderId="18"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8"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19" xfId="0" applyFont="1" applyFill="1" applyBorder="1" applyAlignment="1" applyProtection="1">
      <alignment horizontal="left" vertical="center" shrinkToFit="1"/>
    </xf>
    <xf numFmtId="0" fontId="8" fillId="4" borderId="1" xfId="0" applyFont="1" applyFill="1" applyBorder="1" applyAlignment="1" applyProtection="1">
      <alignment horizontal="center" vertical="center" shrinkToFit="1"/>
      <protection locked="0"/>
    </xf>
    <xf numFmtId="177" fontId="23" fillId="2" borderId="3" xfId="5" applyNumberFormat="1" applyFont="1" applyFill="1" applyBorder="1" applyAlignment="1" applyProtection="1">
      <alignment horizontal="right" vertical="center" shrinkToFit="1"/>
    </xf>
    <xf numFmtId="177" fontId="23" fillId="2" borderId="6" xfId="5" applyNumberFormat="1" applyFont="1" applyFill="1" applyBorder="1" applyAlignment="1" applyProtection="1">
      <alignment horizontal="right" vertical="center" shrinkToFit="1"/>
    </xf>
    <xf numFmtId="177" fontId="23" fillId="2" borderId="4" xfId="5" applyNumberFormat="1" applyFont="1" applyFill="1" applyBorder="1" applyAlignment="1" applyProtection="1">
      <alignment horizontal="right" vertical="center" shrinkToFit="1"/>
    </xf>
    <xf numFmtId="177" fontId="23" fillId="4" borderId="3" xfId="5" applyNumberFormat="1" applyFont="1" applyFill="1" applyBorder="1" applyAlignment="1" applyProtection="1">
      <alignment horizontal="right" vertical="center"/>
      <protection locked="0"/>
    </xf>
    <xf numFmtId="177" fontId="23" fillId="4" borderId="6" xfId="5" applyNumberFormat="1" applyFont="1" applyFill="1" applyBorder="1" applyAlignment="1" applyProtection="1">
      <alignment horizontal="right" vertical="center"/>
      <protection locked="0"/>
    </xf>
    <xf numFmtId="177" fontId="23" fillId="4" borderId="4" xfId="5" applyNumberFormat="1" applyFont="1" applyFill="1" applyBorder="1" applyAlignment="1" applyProtection="1">
      <alignment horizontal="right" vertical="center"/>
      <protection locked="0"/>
    </xf>
    <xf numFmtId="177" fontId="23" fillId="2" borderId="3" xfId="5" applyNumberFormat="1" applyFont="1" applyFill="1" applyBorder="1" applyAlignment="1" applyProtection="1">
      <alignment horizontal="right" vertical="center"/>
    </xf>
    <xf numFmtId="177" fontId="23" fillId="2" borderId="6" xfId="5" applyNumberFormat="1" applyFont="1" applyFill="1" applyBorder="1" applyAlignment="1" applyProtection="1">
      <alignment horizontal="right" vertical="center"/>
    </xf>
    <xf numFmtId="177" fontId="23" fillId="2" borderId="4" xfId="5" applyNumberFormat="1" applyFont="1" applyFill="1" applyBorder="1" applyAlignment="1" applyProtection="1">
      <alignment horizontal="right" vertical="center"/>
    </xf>
    <xf numFmtId="177" fontId="23" fillId="2" borderId="5" xfId="5" applyNumberFormat="1" applyFont="1" applyFill="1" applyBorder="1" applyAlignment="1" applyProtection="1">
      <alignment horizontal="right" vertical="center" shrinkToFit="1"/>
    </xf>
    <xf numFmtId="177" fontId="23" fillId="2" borderId="0" xfId="5" applyNumberFormat="1" applyFont="1" applyFill="1" applyBorder="1" applyAlignment="1" applyProtection="1">
      <alignment horizontal="right" vertical="center" shrinkToFit="1"/>
    </xf>
    <xf numFmtId="177" fontId="23" fillId="2" borderId="13" xfId="5" applyNumberFormat="1" applyFont="1" applyFill="1" applyBorder="1" applyAlignment="1" applyProtection="1">
      <alignment horizontal="right" vertical="center" shrinkToFit="1"/>
    </xf>
    <xf numFmtId="177" fontId="23" fillId="4" borderId="5" xfId="5" applyNumberFormat="1" applyFont="1" applyFill="1" applyBorder="1" applyAlignment="1" applyProtection="1">
      <alignment horizontal="right" vertical="center"/>
      <protection locked="0"/>
    </xf>
    <xf numFmtId="177" fontId="23" fillId="4" borderId="0" xfId="5" applyNumberFormat="1" applyFont="1" applyFill="1" applyBorder="1" applyAlignment="1" applyProtection="1">
      <alignment horizontal="right" vertical="center"/>
      <protection locked="0"/>
    </xf>
    <xf numFmtId="177" fontId="23" fillId="4" borderId="13" xfId="5" applyNumberFormat="1" applyFont="1" applyFill="1" applyBorder="1" applyAlignment="1" applyProtection="1">
      <alignment horizontal="right" vertical="center"/>
      <protection locked="0"/>
    </xf>
    <xf numFmtId="177" fontId="23" fillId="2" borderId="5" xfId="5" applyNumberFormat="1" applyFont="1" applyFill="1" applyBorder="1" applyAlignment="1" applyProtection="1">
      <alignment horizontal="right" vertical="center"/>
    </xf>
    <xf numFmtId="177" fontId="23" fillId="2" borderId="0" xfId="5" applyNumberFormat="1" applyFont="1" applyFill="1" applyBorder="1" applyAlignment="1" applyProtection="1">
      <alignment horizontal="right" vertical="center"/>
    </xf>
    <xf numFmtId="177" fontId="23" fillId="2" borderId="13" xfId="5" applyNumberFormat="1" applyFont="1" applyFill="1" applyBorder="1" applyAlignment="1" applyProtection="1">
      <alignment horizontal="righ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8" fillId="2" borderId="0" xfId="0" applyFont="1" applyFill="1" applyBorder="1" applyAlignment="1" applyProtection="1">
      <alignment horizontal="center" vertical="center"/>
    </xf>
    <xf numFmtId="177" fontId="23" fillId="2" borderId="42" xfId="5" applyNumberFormat="1" applyFont="1" applyFill="1" applyBorder="1" applyAlignment="1" applyProtection="1">
      <alignment horizontal="right" vertical="center" shrinkToFit="1"/>
    </xf>
    <xf numFmtId="177" fontId="23" fillId="2" borderId="43" xfId="5" applyNumberFormat="1" applyFont="1" applyFill="1" applyBorder="1" applyAlignment="1" applyProtection="1">
      <alignment horizontal="right" vertical="center" shrinkToFit="1"/>
    </xf>
    <xf numFmtId="177" fontId="23" fillId="2" borderId="44" xfId="5" applyNumberFormat="1" applyFont="1" applyFill="1" applyBorder="1" applyAlignment="1" applyProtection="1">
      <alignment horizontal="right" vertical="center" shrinkToFit="1"/>
    </xf>
    <xf numFmtId="177" fontId="23" fillId="4" borderId="42" xfId="5" applyNumberFormat="1" applyFont="1" applyFill="1" applyBorder="1" applyAlignment="1" applyProtection="1">
      <alignment horizontal="right" vertical="center"/>
      <protection locked="0"/>
    </xf>
    <xf numFmtId="177" fontId="23" fillId="4" borderId="43" xfId="5" applyNumberFormat="1" applyFont="1" applyFill="1" applyBorder="1" applyAlignment="1" applyProtection="1">
      <alignment horizontal="right" vertical="center"/>
      <protection locked="0"/>
    </xf>
    <xf numFmtId="177" fontId="23" fillId="4" borderId="44" xfId="5" applyNumberFormat="1" applyFont="1" applyFill="1" applyBorder="1" applyAlignment="1" applyProtection="1">
      <alignment horizontal="right" vertical="center"/>
      <protection locked="0"/>
    </xf>
    <xf numFmtId="177" fontId="23" fillId="2" borderId="42" xfId="5" applyNumberFormat="1" applyFont="1" applyFill="1" applyBorder="1" applyAlignment="1" applyProtection="1">
      <alignment horizontal="right" vertical="center"/>
    </xf>
    <xf numFmtId="177" fontId="23" fillId="2" borderId="43" xfId="5" applyNumberFormat="1" applyFont="1" applyFill="1" applyBorder="1" applyAlignment="1" applyProtection="1">
      <alignment horizontal="right" vertical="center"/>
    </xf>
    <xf numFmtId="177" fontId="23" fillId="2" borderId="44" xfId="5" applyNumberFormat="1" applyFont="1" applyFill="1" applyBorder="1" applyAlignment="1" applyProtection="1">
      <alignment horizontal="right" vertical="center"/>
    </xf>
    <xf numFmtId="0" fontId="10" fillId="4" borderId="0" xfId="0" applyFont="1" applyFill="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xf>
    <xf numFmtId="0" fontId="25" fillId="2" borderId="45" xfId="0" applyFont="1" applyFill="1" applyBorder="1" applyAlignment="1" applyProtection="1">
      <alignment horizontal="center" vertical="center"/>
    </xf>
    <xf numFmtId="0" fontId="25" fillId="2" borderId="46" xfId="0" applyFont="1" applyFill="1" applyBorder="1" applyAlignment="1" applyProtection="1">
      <alignment horizontal="center" vertical="center"/>
    </xf>
    <xf numFmtId="0" fontId="25" fillId="2" borderId="47" xfId="0" applyFont="1" applyFill="1" applyBorder="1" applyAlignment="1" applyProtection="1">
      <alignment horizontal="center" vertical="center"/>
    </xf>
    <xf numFmtId="0" fontId="17" fillId="0" borderId="48" xfId="0" applyFont="1" applyBorder="1" applyAlignment="1" applyProtection="1">
      <alignment horizontal="center" vertical="center" shrinkToFit="1"/>
    </xf>
    <xf numFmtId="176" fontId="17" fillId="0" borderId="49" xfId="4" applyNumberFormat="1" applyFont="1" applyBorder="1" applyAlignment="1" applyProtection="1">
      <alignment horizontal="center" vertical="center" shrinkToFit="1"/>
    </xf>
    <xf numFmtId="38" fontId="17" fillId="2" borderId="41" xfId="5" applyFont="1" applyFill="1" applyBorder="1" applyAlignment="1" applyProtection="1"/>
    <xf numFmtId="0" fontId="16" fillId="3" borderId="1" xfId="0" applyFont="1" applyFill="1" applyBorder="1" applyAlignment="1" applyProtection="1">
      <alignment horizontal="center" vertical="center" wrapText="1"/>
    </xf>
    <xf numFmtId="2" fontId="6" fillId="2" borderId="2" xfId="0" applyNumberFormat="1" applyFont="1" applyFill="1" applyBorder="1" applyAlignment="1" applyProtection="1">
      <alignment horizontal="right" vertical="center" wrapText="1"/>
    </xf>
    <xf numFmtId="0" fontId="8" fillId="2" borderId="6" xfId="0" applyFont="1" applyFill="1" applyBorder="1" applyAlignment="1" applyProtection="1">
      <alignment horizontal="center" vertical="center"/>
    </xf>
    <xf numFmtId="0" fontId="10" fillId="4" borderId="0" xfId="0" applyFont="1" applyFill="1" applyBorder="1" applyAlignment="1" applyProtection="1">
      <alignment vertical="center" shrinkToFit="1"/>
      <protection locked="0"/>
    </xf>
    <xf numFmtId="0" fontId="15" fillId="2" borderId="17"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2" fontId="6" fillId="2" borderId="14" xfId="0" applyNumberFormat="1" applyFont="1" applyFill="1" applyBorder="1" applyAlignment="1" applyProtection="1">
      <alignment horizontal="right" vertical="center" wrapText="1"/>
    </xf>
    <xf numFmtId="0" fontId="17" fillId="2" borderId="14" xfId="0" applyFont="1" applyFill="1" applyBorder="1" applyAlignment="1" applyProtection="1">
      <alignment horizontal="center" vertical="center"/>
    </xf>
    <xf numFmtId="0" fontId="8" fillId="2" borderId="3" xfId="0" applyFont="1" applyFill="1" applyBorder="1" applyAlignment="1" applyProtection="1">
      <alignment vertical="center"/>
    </xf>
    <xf numFmtId="0" fontId="5" fillId="4" borderId="2" xfId="0" applyFont="1" applyFill="1" applyBorder="1" applyAlignment="1" applyProtection="1">
      <alignment horizontal="left" vertical="center" shrinkToFit="1"/>
      <protection locked="0"/>
    </xf>
    <xf numFmtId="0" fontId="16" fillId="4" borderId="20" xfId="0" applyFont="1" applyFill="1" applyBorder="1" applyAlignment="1" applyProtection="1">
      <alignment horizontal="center" vertical="center"/>
      <protection locked="0"/>
    </xf>
    <xf numFmtId="0" fontId="8"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8"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shrinkToFit="1"/>
      <protection locked="0"/>
    </xf>
    <xf numFmtId="38" fontId="6" fillId="4" borderId="1" xfId="5" applyFont="1" applyFill="1" applyBorder="1" applyAlignment="1" applyProtection="1">
      <alignment horizontal="right" vertical="center" shrinkToFit="1"/>
      <protection locked="0"/>
    </xf>
    <xf numFmtId="0" fontId="5" fillId="2" borderId="51" xfId="0" applyFont="1" applyFill="1" applyBorder="1" applyAlignment="1" applyProtection="1">
      <alignment horizontal="left" vertical="center" wrapText="1"/>
    </xf>
    <xf numFmtId="0" fontId="6" fillId="2" borderId="52" xfId="0" applyFont="1" applyFill="1" applyBorder="1" applyAlignment="1" applyProtection="1">
      <alignment vertical="center"/>
    </xf>
    <xf numFmtId="0" fontId="15" fillId="2" borderId="53" xfId="0" applyFont="1" applyFill="1" applyBorder="1" applyAlignment="1" applyProtection="1">
      <alignment vertical="center"/>
    </xf>
    <xf numFmtId="0" fontId="8" fillId="3" borderId="18" xfId="0" applyFont="1" applyFill="1" applyBorder="1" applyAlignment="1" applyProtection="1">
      <alignment horizontal="center" vertical="center" wrapText="1"/>
    </xf>
    <xf numFmtId="0" fontId="17" fillId="2" borderId="54" xfId="0" applyFont="1" applyFill="1" applyBorder="1" applyAlignment="1" applyProtection="1">
      <alignment horizontal="center" vertical="center"/>
    </xf>
    <xf numFmtId="176" fontId="22" fillId="2" borderId="54" xfId="0" applyNumberFormat="1"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54" xfId="0" applyFont="1" applyFill="1" applyBorder="1" applyAlignment="1" applyProtection="1">
      <alignment horizontal="center" vertical="center"/>
    </xf>
    <xf numFmtId="38" fontId="17" fillId="2" borderId="18" xfId="5" applyFont="1" applyFill="1" applyBorder="1" applyAlignment="1" applyProtection="1"/>
    <xf numFmtId="38" fontId="18" fillId="2" borderId="4" xfId="5" applyFont="1" applyFill="1" applyBorder="1" applyAlignment="1" applyProtection="1">
      <alignment horizontal="center" vertical="center" shrinkToFit="1"/>
    </xf>
    <xf numFmtId="0" fontId="5" fillId="3" borderId="55" xfId="0" applyFont="1" applyFill="1" applyBorder="1" applyAlignment="1" applyProtection="1">
      <alignment horizontal="center" vertical="center" wrapText="1"/>
    </xf>
    <xf numFmtId="2" fontId="8" fillId="4" borderId="22" xfId="0" applyNumberFormat="1" applyFont="1" applyFill="1" applyBorder="1" applyAlignment="1" applyProtection="1">
      <alignment vertical="center"/>
    </xf>
    <xf numFmtId="176" fontId="22" fillId="2" borderId="23" xfId="0" applyNumberFormat="1" applyFont="1" applyFill="1" applyBorder="1" applyAlignment="1" applyProtection="1">
      <alignment horizontal="center" vertical="center"/>
    </xf>
    <xf numFmtId="0" fontId="24" fillId="2" borderId="0" xfId="0" applyFont="1" applyFill="1" applyBorder="1" applyAlignment="1" applyProtection="1">
      <alignment horizontal="center" vertical="center" shrinkToFit="1"/>
    </xf>
    <xf numFmtId="0" fontId="6" fillId="3" borderId="55" xfId="0" applyFont="1" applyFill="1" applyBorder="1" applyAlignment="1" applyProtection="1">
      <alignment horizontal="center" vertical="center" wrapText="1"/>
    </xf>
    <xf numFmtId="2" fontId="6" fillId="2" borderId="56" xfId="0" applyNumberFormat="1" applyFont="1" applyFill="1" applyBorder="1" applyAlignment="1" applyProtection="1">
      <alignment horizontal="center" vertical="center"/>
    </xf>
    <xf numFmtId="2" fontId="4" fillId="2" borderId="57" xfId="0" applyNumberFormat="1" applyFont="1" applyFill="1" applyBorder="1" applyAlignment="1" applyProtection="1">
      <alignment horizontal="center" vertical="center"/>
    </xf>
    <xf numFmtId="176" fontId="22" fillId="2" borderId="32" xfId="0" applyNumberFormat="1" applyFont="1" applyFill="1" applyBorder="1" applyAlignment="1" applyProtection="1">
      <alignment horizontal="center" vertical="center"/>
    </xf>
    <xf numFmtId="0" fontId="8" fillId="4" borderId="18" xfId="0" applyFont="1" applyFill="1" applyBorder="1" applyAlignment="1" applyProtection="1">
      <alignment horizontal="center" vertical="center"/>
      <protection locked="0"/>
    </xf>
    <xf numFmtId="2" fontId="6" fillId="2" borderId="58" xfId="0" applyNumberFormat="1" applyFont="1" applyFill="1" applyBorder="1" applyAlignment="1" applyProtection="1">
      <alignment horizontal="center" vertical="center"/>
    </xf>
    <xf numFmtId="176" fontId="17" fillId="0" borderId="59" xfId="4" applyNumberFormat="1" applyFont="1" applyBorder="1" applyAlignment="1" applyProtection="1">
      <alignment horizontal="center" vertical="center" shrinkToFit="1"/>
    </xf>
    <xf numFmtId="0" fontId="8" fillId="3" borderId="1" xfId="0" applyFont="1" applyFill="1" applyBorder="1" applyAlignment="1" applyProtection="1">
      <alignment horizontal="center" vertical="center"/>
    </xf>
    <xf numFmtId="2" fontId="4" fillId="2" borderId="58" xfId="0" applyNumberFormat="1" applyFont="1" applyFill="1" applyBorder="1" applyAlignment="1" applyProtection="1">
      <alignment horizontal="center" vertical="center"/>
    </xf>
    <xf numFmtId="2" fontId="4" fillId="2" borderId="60"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8" fillId="4" borderId="31"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31"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6" fillId="2" borderId="10" xfId="0" applyFont="1" applyFill="1" applyBorder="1" applyAlignment="1" applyProtection="1">
      <alignment horizontal="left" vertical="center" wrapText="1"/>
    </xf>
    <xf numFmtId="0" fontId="26" fillId="2" borderId="11" xfId="0" applyFont="1" applyFill="1" applyBorder="1" applyAlignment="1" applyProtection="1">
      <alignment horizontal="left" vertical="center" wrapText="1"/>
    </xf>
    <xf numFmtId="0" fontId="26" fillId="2" borderId="12" xfId="0" applyFont="1" applyFill="1" applyBorder="1" applyAlignment="1" applyProtection="1">
      <alignment horizontal="left" vertical="center" wrapText="1"/>
    </xf>
    <xf numFmtId="0" fontId="26" fillId="2" borderId="16" xfId="0" applyFont="1" applyFill="1" applyBorder="1" applyAlignment="1" applyProtection="1">
      <alignment horizontal="left" vertical="center" wrapText="1"/>
    </xf>
    <xf numFmtId="0" fontId="26" fillId="2" borderId="0" xfId="0" applyFont="1" applyFill="1" applyAlignment="1" applyProtection="1">
      <alignment horizontal="left" vertical="center" wrapText="1"/>
    </xf>
    <xf numFmtId="0" fontId="26"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1" xfId="0" applyNumberFormat="1" applyFont="1" applyFill="1" applyBorder="1" applyAlignment="1" applyProtection="1">
      <alignment horizontal="center" vertical="center"/>
    </xf>
    <xf numFmtId="38" fontId="17" fillId="2" borderId="62" xfId="5" applyFont="1" applyFill="1" applyBorder="1" applyAlignment="1" applyProtection="1"/>
    <xf numFmtId="2" fontId="4" fillId="2" borderId="48" xfId="0" applyNumberFormat="1" applyFont="1" applyFill="1" applyBorder="1" applyAlignment="1" applyProtection="1">
      <alignment horizontal="center" vertical="center"/>
    </xf>
    <xf numFmtId="176" fontId="22" fillId="2" borderId="49"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shrinkToFit="1"/>
      <protection locked="0"/>
    </xf>
    <xf numFmtId="38" fontId="6" fillId="2" borderId="0" xfId="5" applyFont="1" applyFill="1" applyBorder="1" applyAlignment="1" applyProtection="1">
      <alignment horizontal="right" vertical="center"/>
    </xf>
    <xf numFmtId="0" fontId="10"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9" fillId="3" borderId="52" xfId="0" applyNumberFormat="1" applyFont="1" applyFill="1" applyBorder="1" applyAlignment="1" applyProtection="1">
      <alignment horizontal="center" vertical="center" wrapText="1"/>
    </xf>
    <xf numFmtId="0" fontId="8" fillId="2" borderId="0" xfId="0" applyFont="1" applyFill="1" applyAlignment="1" applyProtection="1">
      <alignment vertical="center" wrapText="1"/>
    </xf>
    <xf numFmtId="0" fontId="27" fillId="6" borderId="63" xfId="0" applyFont="1" applyFill="1" applyBorder="1" applyAlignment="1" applyProtection="1">
      <alignment horizontal="center" vertical="center"/>
    </xf>
    <xf numFmtId="0" fontId="27" fillId="6" borderId="64" xfId="0" applyFont="1" applyFill="1" applyBorder="1" applyAlignment="1" applyProtection="1">
      <alignment horizontal="center" vertical="center"/>
    </xf>
    <xf numFmtId="0" fontId="26" fillId="2" borderId="51" xfId="0" applyFont="1" applyFill="1" applyBorder="1" applyAlignment="1" applyProtection="1">
      <alignment horizontal="left" vertical="center" wrapText="1"/>
    </xf>
    <xf numFmtId="0" fontId="26" fillId="2" borderId="52" xfId="0" applyFont="1" applyFill="1" applyBorder="1" applyAlignment="1" applyProtection="1">
      <alignment horizontal="left" vertical="center" wrapText="1"/>
    </xf>
    <xf numFmtId="0" fontId="26" fillId="2" borderId="53" xfId="0" applyFont="1" applyFill="1" applyBorder="1" applyAlignment="1" applyProtection="1">
      <alignment horizontal="left" vertical="center" wrapText="1"/>
    </xf>
    <xf numFmtId="0" fontId="27" fillId="6" borderId="65" xfId="0" applyFont="1" applyFill="1" applyBorder="1" applyAlignment="1" applyProtection="1">
      <alignment horizontal="center" vertical="center"/>
    </xf>
    <xf numFmtId="0" fontId="9" fillId="2" borderId="21" xfId="0" applyFont="1" applyFill="1" applyBorder="1" applyAlignment="1" applyProtection="1">
      <alignment horizontal="left" vertical="center" wrapText="1"/>
    </xf>
    <xf numFmtId="0" fontId="10" fillId="2" borderId="52" xfId="0" applyFont="1" applyFill="1" applyBorder="1" applyAlignment="1" applyProtection="1">
      <alignment vertical="center" wrapText="1"/>
    </xf>
    <xf numFmtId="0" fontId="10" fillId="2" borderId="52" xfId="0" applyFont="1" applyFill="1" applyBorder="1" applyAlignment="1" applyProtection="1">
      <alignment vertical="center" shrinkToFit="1"/>
    </xf>
    <xf numFmtId="0" fontId="13" fillId="2" borderId="52" xfId="0" applyFont="1" applyFill="1" applyBorder="1" applyAlignment="1" applyProtection="1">
      <alignment vertical="center"/>
    </xf>
    <xf numFmtId="0" fontId="8" fillId="2" borderId="53" xfId="0" applyFont="1" applyFill="1" applyBorder="1" applyProtection="1"/>
    <xf numFmtId="0" fontId="5" fillId="4" borderId="15" xfId="0" applyFont="1" applyFill="1" applyBorder="1" applyAlignment="1" applyProtection="1">
      <alignment horizontal="left" vertical="center" shrinkToFit="1"/>
      <protection locked="0"/>
    </xf>
    <xf numFmtId="0" fontId="8" fillId="2" borderId="0" xfId="0" applyFont="1" applyFill="1" applyAlignment="1" applyProtection="1">
      <alignment horizontal="left" vertical="center" wrapText="1"/>
    </xf>
    <xf numFmtId="0" fontId="20" fillId="2" borderId="66" xfId="0" applyFont="1" applyFill="1" applyBorder="1" applyAlignment="1" applyProtection="1">
      <alignment horizontal="left" vertical="center" wrapText="1"/>
    </xf>
    <xf numFmtId="0" fontId="20" fillId="2" borderId="67" xfId="0" applyFont="1" applyFill="1" applyBorder="1" applyAlignment="1" applyProtection="1">
      <alignment vertical="center" wrapText="1"/>
    </xf>
    <xf numFmtId="0" fontId="20" fillId="2" borderId="68" xfId="0" applyFont="1" applyFill="1" applyBorder="1" applyAlignment="1" applyProtection="1">
      <alignment vertical="center" wrapText="1"/>
    </xf>
    <xf numFmtId="0" fontId="20" fillId="2" borderId="69" xfId="0" applyFont="1" applyFill="1" applyBorder="1" applyAlignment="1" applyProtection="1">
      <alignment vertical="center" wrapText="1"/>
    </xf>
    <xf numFmtId="0" fontId="20" fillId="2" borderId="70" xfId="0" applyFont="1" applyFill="1" applyBorder="1" applyAlignment="1" applyProtection="1">
      <alignment vertical="center" wrapText="1"/>
    </xf>
    <xf numFmtId="0" fontId="20" fillId="2" borderId="71" xfId="0" applyFont="1" applyFill="1" applyBorder="1" applyAlignment="1" applyProtection="1">
      <alignment horizontal="left" vertical="center" wrapText="1"/>
    </xf>
    <xf numFmtId="0" fontId="20" fillId="2" borderId="71" xfId="0" applyFont="1" applyFill="1" applyBorder="1" applyAlignment="1" applyProtection="1">
      <alignment vertical="center" wrapText="1"/>
    </xf>
    <xf numFmtId="0" fontId="20" fillId="2" borderId="52" xfId="0" applyFont="1" applyFill="1" applyBorder="1" applyAlignment="1" applyProtection="1">
      <alignment vertical="center" wrapText="1"/>
    </xf>
    <xf numFmtId="0" fontId="20" fillId="2" borderId="69" xfId="0" applyFont="1" applyFill="1" applyBorder="1" applyAlignment="1" applyProtection="1">
      <alignment horizontal="left" vertical="center" wrapText="1"/>
    </xf>
    <xf numFmtId="0" fontId="20" fillId="2" borderId="53" xfId="0" applyFont="1" applyFill="1" applyBorder="1" applyAlignment="1" applyProtection="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28" fillId="2" borderId="10" xfId="0" applyFont="1" applyFill="1" applyBorder="1" applyAlignment="1" applyProtection="1">
      <alignment horizontal="left" vertical="center" wrapText="1"/>
    </xf>
    <xf numFmtId="0" fontId="28" fillId="2" borderId="11" xfId="0" applyFont="1" applyFill="1" applyBorder="1" applyAlignment="1" applyProtection="1">
      <alignment horizontal="left" vertical="center" wrapText="1"/>
    </xf>
    <xf numFmtId="0" fontId="28" fillId="2" borderId="12" xfId="0" applyFont="1" applyFill="1" applyBorder="1" applyAlignment="1" applyProtection="1">
      <alignment horizontal="left" vertical="center" wrapText="1"/>
    </xf>
    <xf numFmtId="0" fontId="28" fillId="2" borderId="72" xfId="0" applyFont="1" applyFill="1" applyBorder="1" applyAlignment="1" applyProtection="1">
      <alignment horizontal="left" vertical="center" wrapText="1"/>
    </xf>
    <xf numFmtId="0" fontId="26" fillId="2" borderId="0" xfId="0" applyFont="1" applyFill="1" applyProtection="1"/>
    <xf numFmtId="0" fontId="28" fillId="2" borderId="16" xfId="0" applyFont="1" applyFill="1" applyBorder="1" applyAlignment="1" applyProtection="1">
      <alignment horizontal="left" vertical="center" wrapText="1"/>
    </xf>
    <xf numFmtId="0" fontId="28" fillId="2" borderId="0" xfId="0" applyFont="1" applyFill="1" applyBorder="1" applyAlignment="1" applyProtection="1">
      <alignment horizontal="left" vertical="center" wrapText="1"/>
    </xf>
    <xf numFmtId="0" fontId="28" fillId="2" borderId="17" xfId="0" applyFont="1" applyFill="1" applyBorder="1" applyAlignment="1" applyProtection="1">
      <alignment horizontal="left" vertical="center" wrapText="1"/>
    </xf>
    <xf numFmtId="0" fontId="28" fillId="2" borderId="73"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28" fillId="2" borderId="51" xfId="0" applyFont="1" applyFill="1" applyBorder="1" applyAlignment="1" applyProtection="1">
      <alignment horizontal="left" vertical="center" wrapText="1"/>
    </xf>
    <xf numFmtId="0" fontId="28" fillId="2" borderId="52" xfId="0" applyFont="1" applyFill="1" applyBorder="1" applyAlignment="1" applyProtection="1">
      <alignment horizontal="left" vertical="center" wrapText="1"/>
    </xf>
    <xf numFmtId="0" fontId="28" fillId="2" borderId="53" xfId="0" applyFont="1" applyFill="1" applyBorder="1" applyAlignment="1" applyProtection="1">
      <alignment horizontal="left" vertical="center" wrapText="1"/>
    </xf>
    <xf numFmtId="0" fontId="28" fillId="2" borderId="74" xfId="0" applyFont="1" applyFill="1" applyBorder="1" applyAlignment="1" applyProtection="1">
      <alignment horizontal="left" vertical="center" wrapText="1"/>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6" fillId="2" borderId="0" xfId="0" applyFont="1" applyFill="1" applyAlignment="1" applyProtection="1">
      <alignment vertical="center"/>
    </xf>
    <xf numFmtId="0" fontId="9" fillId="2" borderId="0" xfId="0" applyFont="1" applyFill="1" applyAlignment="1" applyProtection="1">
      <alignment vertical="center"/>
    </xf>
    <xf numFmtId="0" fontId="29" fillId="2" borderId="3" xfId="0" applyFont="1" applyFill="1" applyBorder="1" applyAlignment="1" applyProtection="1">
      <alignment horizontal="center" vertical="center"/>
    </xf>
    <xf numFmtId="0" fontId="29" fillId="2" borderId="6" xfId="0" applyFont="1" applyFill="1" applyBorder="1" applyAlignment="1" applyProtection="1">
      <alignment horizontal="center" vertical="center"/>
    </xf>
    <xf numFmtId="0" fontId="29" fillId="2" borderId="75" xfId="0" applyFont="1" applyFill="1" applyBorder="1" applyAlignment="1" applyProtection="1">
      <alignment horizontal="center" vertical="center"/>
    </xf>
    <xf numFmtId="0" fontId="29" fillId="2" borderId="76" xfId="0" applyFont="1" applyFill="1" applyBorder="1" applyAlignment="1" applyProtection="1">
      <alignment horizontal="center" vertical="center"/>
    </xf>
    <xf numFmtId="49" fontId="9"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5" fillId="2" borderId="36" xfId="0" applyFont="1" applyFill="1" applyBorder="1" applyAlignment="1" applyProtection="1">
      <alignment horizontal="left" vertical="center"/>
    </xf>
    <xf numFmtId="0" fontId="25" fillId="2" borderId="77" xfId="0" applyFont="1" applyFill="1" applyBorder="1" applyAlignment="1" applyProtection="1">
      <alignment horizontal="left" vertical="center"/>
    </xf>
    <xf numFmtId="0" fontId="25" fillId="2" borderId="78" xfId="0" applyFont="1" applyFill="1" applyBorder="1" applyAlignment="1" applyProtection="1">
      <alignment horizontal="left" vertical="center" wrapText="1"/>
    </xf>
    <xf numFmtId="0" fontId="25" fillId="2" borderId="79"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wrapText="1"/>
    </xf>
    <xf numFmtId="0" fontId="25" fillId="2" borderId="80" xfId="0" applyFont="1" applyFill="1" applyBorder="1" applyAlignment="1" applyProtection="1">
      <alignment horizontal="left" vertical="center"/>
    </xf>
    <xf numFmtId="0" fontId="25" fillId="2" borderId="80"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0" xfId="0" applyFont="1" applyFill="1" applyAlignment="1" applyProtection="1">
      <alignment vertical="center"/>
    </xf>
    <xf numFmtId="0" fontId="13" fillId="2" borderId="0" xfId="0" applyFont="1" applyFill="1" applyAlignment="1" applyProtection="1">
      <alignment vertical="center"/>
    </xf>
    <xf numFmtId="49" fontId="9"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54" xfId="0" applyFont="1" applyFill="1" applyBorder="1" applyAlignment="1" applyProtection="1">
      <alignment horizontal="center" vertical="center" wrapText="1"/>
    </xf>
    <xf numFmtId="0" fontId="25" fillId="2" borderId="35"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xf>
    <xf numFmtId="0" fontId="25" fillId="2" borderId="34" xfId="0" applyFont="1" applyFill="1" applyBorder="1" applyAlignment="1" applyProtection="1">
      <alignment horizontal="left" vertical="center"/>
    </xf>
    <xf numFmtId="0" fontId="25" fillId="2" borderId="34" xfId="0" applyFont="1" applyFill="1" applyBorder="1" applyAlignment="1" applyProtection="1">
      <alignment horizontal="left" vertical="center" wrapText="1"/>
    </xf>
    <xf numFmtId="0" fontId="10"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8" fillId="3" borderId="55" xfId="0" applyFont="1" applyFill="1" applyBorder="1" applyAlignment="1" applyProtection="1">
      <alignment horizontal="center" vertical="center" wrapText="1"/>
    </xf>
    <xf numFmtId="0" fontId="17" fillId="0" borderId="56" xfId="0" applyFont="1" applyFill="1" applyBorder="1" applyAlignment="1" applyProtection="1">
      <alignment horizontal="center" vertical="center" shrinkToFit="1"/>
    </xf>
    <xf numFmtId="178" fontId="23" fillId="5" borderId="72" xfId="0" applyNumberFormat="1" applyFont="1" applyFill="1" applyBorder="1" applyAlignment="1" applyProtection="1">
      <alignment horizontal="right" vertical="center"/>
      <protection locked="0"/>
    </xf>
    <xf numFmtId="0" fontId="10" fillId="4" borderId="0" xfId="0" applyFont="1" applyFill="1" applyAlignment="1" applyProtection="1">
      <alignment horizontal="center" vertical="center"/>
      <protection locked="0"/>
    </xf>
    <xf numFmtId="49" fontId="9" fillId="3" borderId="15" xfId="0" applyNumberFormat="1" applyFont="1" applyFill="1" applyBorder="1" applyAlignment="1" applyProtection="1">
      <alignment horizontal="center" vertical="center" wrapText="1"/>
    </xf>
    <xf numFmtId="0" fontId="9" fillId="2" borderId="81" xfId="0" applyFont="1" applyFill="1" applyBorder="1" applyAlignment="1" applyProtection="1">
      <alignment horizontal="left" vertical="center" wrapText="1"/>
    </xf>
    <xf numFmtId="0" fontId="9" fillId="2" borderId="52" xfId="0" applyFont="1" applyFill="1" applyBorder="1" applyAlignment="1" applyProtection="1">
      <alignment horizontal="left" vertical="center" wrapText="1"/>
    </xf>
    <xf numFmtId="0" fontId="9" fillId="2" borderId="82" xfId="0" applyFont="1" applyFill="1" applyBorder="1" applyAlignment="1" applyProtection="1">
      <alignment horizontal="left" vertical="center" wrapText="1"/>
    </xf>
    <xf numFmtId="0" fontId="8" fillId="3" borderId="55" xfId="0" applyFont="1" applyFill="1" applyBorder="1" applyAlignment="1" applyProtection="1">
      <alignment horizontal="center" vertical="center"/>
    </xf>
    <xf numFmtId="0" fontId="17" fillId="0" borderId="58" xfId="0" applyFont="1" applyFill="1" applyBorder="1" applyAlignment="1" applyProtection="1">
      <alignment horizontal="center" vertical="center" shrinkToFit="1"/>
    </xf>
    <xf numFmtId="178" fontId="23" fillId="5" borderId="73"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9" fillId="3" borderId="83"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wrapText="1" shrinkToFit="1"/>
    </xf>
    <xf numFmtId="49" fontId="9" fillId="3" borderId="84" xfId="0" applyNumberFormat="1" applyFont="1" applyFill="1" applyBorder="1" applyAlignment="1" applyProtection="1">
      <alignment horizontal="center" vertical="center" wrapText="1"/>
    </xf>
    <xf numFmtId="0" fontId="17" fillId="0" borderId="60" xfId="0" applyFont="1" applyFill="1" applyBorder="1" applyAlignment="1" applyProtection="1">
      <alignment horizontal="center" vertical="center" shrinkToFit="1"/>
    </xf>
    <xf numFmtId="0" fontId="16" fillId="0" borderId="20" xfId="0" applyFont="1" applyBorder="1" applyAlignment="1" applyProtection="1">
      <alignment horizontal="center" vertical="center" shrinkToFit="1"/>
    </xf>
    <xf numFmtId="0" fontId="8" fillId="0" borderId="40"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1" xfId="0" applyFont="1" applyBorder="1" applyAlignment="1" applyProtection="1">
      <alignment horizontal="center" vertical="center"/>
    </xf>
    <xf numFmtId="0" fontId="17" fillId="0" borderId="57" xfId="0" applyFont="1" applyFill="1" applyBorder="1" applyAlignment="1" applyProtection="1">
      <alignment horizontal="center" vertical="center" shrinkToFit="1"/>
    </xf>
    <xf numFmtId="178" fontId="23" fillId="5" borderId="85" xfId="0" applyNumberFormat="1" applyFont="1" applyFill="1" applyBorder="1" applyAlignment="1" applyProtection="1">
      <alignment horizontal="right" vertical="center"/>
      <protection locked="0"/>
    </xf>
    <xf numFmtId="178" fontId="23" fillId="5" borderId="86" xfId="0" applyNumberFormat="1" applyFont="1" applyFill="1" applyBorder="1" applyAlignment="1" applyProtection="1">
      <alignment horizontal="right" vertical="center"/>
      <protection locked="0"/>
    </xf>
    <xf numFmtId="0" fontId="8" fillId="0" borderId="1" xfId="0" applyFont="1" applyBorder="1" applyAlignment="1" applyProtection="1">
      <alignment horizontal="center" vertical="center" shrinkToFit="1"/>
    </xf>
    <xf numFmtId="0" fontId="10" fillId="2" borderId="0" xfId="0" applyFont="1" applyFill="1" applyAlignment="1" applyProtection="1">
      <alignment horizontal="center" vertical="center"/>
    </xf>
    <xf numFmtId="0" fontId="10" fillId="2" borderId="0" xfId="0" applyFont="1" applyFill="1" applyAlignment="1" applyProtection="1">
      <alignment horizontal="center" vertical="center" wrapText="1"/>
    </xf>
    <xf numFmtId="0" fontId="17" fillId="0" borderId="61" xfId="0" applyFont="1" applyFill="1" applyBorder="1" applyAlignment="1" applyProtection="1">
      <alignment horizontal="center" vertical="center" shrinkToFit="1"/>
    </xf>
    <xf numFmtId="0" fontId="6" fillId="2" borderId="87" xfId="0" applyFont="1" applyFill="1" applyBorder="1" applyAlignment="1" applyProtection="1">
      <alignment horizontal="center" vertical="center"/>
    </xf>
    <xf numFmtId="178" fontId="23" fillId="0" borderId="72" xfId="0" applyNumberFormat="1" applyFont="1" applyBorder="1" applyAlignment="1" applyProtection="1">
      <alignment horizontal="right" vertical="center"/>
    </xf>
    <xf numFmtId="0" fontId="6" fillId="2" borderId="84" xfId="0" applyFont="1" applyFill="1" applyBorder="1" applyAlignment="1" applyProtection="1">
      <alignment horizontal="center" vertical="center"/>
    </xf>
    <xf numFmtId="178" fontId="23" fillId="0" borderId="73" xfId="0" applyNumberFormat="1" applyFont="1" applyBorder="1" applyAlignment="1" applyProtection="1">
      <alignment horizontal="right" vertical="center"/>
    </xf>
    <xf numFmtId="0" fontId="10" fillId="4" borderId="0" xfId="0" applyFont="1" applyFill="1" applyAlignment="1" applyProtection="1">
      <alignment horizontal="center" vertical="center" shrinkToFit="1"/>
      <protection locked="0"/>
    </xf>
    <xf numFmtId="0" fontId="24"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5" fillId="2" borderId="69" xfId="0" applyFont="1" applyFill="1" applyBorder="1" applyAlignment="1" applyProtection="1">
      <alignment horizontal="left" vertical="center"/>
    </xf>
    <xf numFmtId="0" fontId="25" fillId="2" borderId="89"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xf>
    <xf numFmtId="0" fontId="25" fillId="2" borderId="67" xfId="0" applyFont="1" applyFill="1" applyBorder="1" applyAlignment="1" applyProtection="1">
      <alignment horizontal="left" vertical="center" wrapText="1"/>
    </xf>
    <xf numFmtId="0" fontId="10"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56" xfId="0" applyNumberFormat="1" applyFont="1" applyFill="1" applyBorder="1" applyAlignment="1" applyProtection="1">
      <alignment horizontal="center" vertical="center"/>
    </xf>
    <xf numFmtId="178" fontId="23" fillId="0" borderId="90" xfId="0" applyNumberFormat="1" applyFont="1" applyBorder="1" applyAlignment="1" applyProtection="1">
      <alignment horizontal="right" vertical="center"/>
    </xf>
    <xf numFmtId="178" fontId="23" fillId="5" borderId="91" xfId="0" applyNumberFormat="1" applyFont="1" applyFill="1" applyBorder="1" applyAlignment="1" applyProtection="1">
      <alignment horizontal="right" vertical="center"/>
      <protection locked="0"/>
    </xf>
    <xf numFmtId="178" fontId="23"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shrinkToFit="1"/>
    </xf>
    <xf numFmtId="0" fontId="16" fillId="0" borderId="20" xfId="0" applyFont="1" applyBorder="1" applyAlignment="1" applyProtection="1">
      <alignment horizontal="center" vertical="center"/>
    </xf>
    <xf numFmtId="0" fontId="8" fillId="0" borderId="21" xfId="0" applyFont="1" applyBorder="1" applyAlignment="1" applyProtection="1">
      <alignment horizontal="center" vertical="center"/>
    </xf>
    <xf numFmtId="2" fontId="6" fillId="0" borderId="58" xfId="0" applyNumberFormat="1" applyFont="1" applyFill="1" applyBorder="1" applyAlignment="1" applyProtection="1">
      <alignment horizontal="center" vertical="center"/>
    </xf>
    <xf numFmtId="178" fontId="23" fillId="0" borderId="33" xfId="0" applyNumberFormat="1" applyFont="1" applyBorder="1" applyAlignment="1" applyProtection="1">
      <alignment horizontal="right" vertical="center"/>
    </xf>
    <xf numFmtId="178" fontId="23" fillId="5" borderId="92" xfId="0" applyNumberFormat="1" applyFont="1" applyFill="1" applyBorder="1" applyAlignment="1" applyProtection="1">
      <alignment horizontal="right" vertical="center"/>
      <protection locked="0"/>
    </xf>
    <xf numFmtId="178" fontId="23" fillId="4" borderId="92" xfId="0" applyNumberFormat="1" applyFont="1" applyFill="1" applyBorder="1" applyAlignment="1" applyProtection="1">
      <alignment horizontal="right" vertical="center"/>
      <protection locked="0"/>
    </xf>
    <xf numFmtId="0" fontId="8" fillId="0" borderId="5" xfId="0" applyFont="1" applyBorder="1" applyAlignment="1" applyProtection="1">
      <alignment horizontal="center" vertical="center"/>
    </xf>
    <xf numFmtId="0" fontId="5" fillId="0" borderId="14" xfId="0" applyFont="1" applyBorder="1" applyAlignment="1" applyProtection="1">
      <alignment horizontal="left" vertical="center" shrinkToFit="1"/>
    </xf>
    <xf numFmtId="0" fontId="24" fillId="2" borderId="0" xfId="0" applyFont="1" applyFill="1" applyAlignment="1" applyProtection="1">
      <alignment horizontal="center" vertical="center" shrinkToFit="1"/>
    </xf>
    <xf numFmtId="2" fontId="6" fillId="0" borderId="61" xfId="0" applyNumberFormat="1" applyFont="1" applyFill="1" applyBorder="1" applyAlignment="1" applyProtection="1">
      <alignment horizontal="center" vertical="center"/>
    </xf>
    <xf numFmtId="178" fontId="23" fillId="5" borderId="74" xfId="0" applyNumberFormat="1" applyFont="1" applyFill="1" applyBorder="1" applyAlignment="1" applyProtection="1">
      <alignment horizontal="right" vertical="center"/>
      <protection locked="0"/>
    </xf>
    <xf numFmtId="178" fontId="23" fillId="0" borderId="74" xfId="0" applyNumberFormat="1" applyFont="1" applyBorder="1" applyAlignment="1" applyProtection="1">
      <alignment horizontal="right" vertical="center"/>
    </xf>
    <xf numFmtId="178" fontId="23" fillId="0" borderId="93" xfId="0" applyNumberFormat="1" applyFont="1" applyBorder="1" applyAlignment="1" applyProtection="1">
      <alignment horizontal="right" vertical="center"/>
    </xf>
    <xf numFmtId="178" fontId="23" fillId="5" borderId="94" xfId="0" applyNumberFormat="1" applyFont="1" applyFill="1" applyBorder="1" applyAlignment="1" applyProtection="1">
      <alignment horizontal="right" vertical="center"/>
      <protection locked="0"/>
    </xf>
    <xf numFmtId="178" fontId="23" fillId="4" borderId="94" xfId="0" applyNumberFormat="1" applyFont="1" applyFill="1" applyBorder="1" applyAlignment="1" applyProtection="1">
      <alignment horizontal="right" vertical="center"/>
      <protection locked="0"/>
    </xf>
    <xf numFmtId="0" fontId="8" fillId="0" borderId="18" xfId="0" applyFont="1" applyBorder="1" applyAlignment="1" applyProtection="1">
      <alignment horizontal="center" vertical="center"/>
    </xf>
    <xf numFmtId="178" fontId="25" fillId="0" borderId="18" xfId="0" applyNumberFormat="1" applyFont="1" applyBorder="1" applyAlignment="1" applyProtection="1">
      <alignment vertical="center"/>
    </xf>
    <xf numFmtId="178" fontId="25" fillId="0" borderId="45" xfId="0" applyNumberFormat="1" applyFont="1" applyBorder="1" applyAlignment="1" applyProtection="1">
      <alignment vertical="center"/>
    </xf>
    <xf numFmtId="178" fontId="25"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9" fillId="2" borderId="0" xfId="0" applyNumberFormat="1" applyFont="1" applyFill="1" applyAlignment="1" applyProtection="1">
      <alignment horizontal="right" vertical="center"/>
    </xf>
    <xf numFmtId="0" fontId="30" fillId="6" borderId="63" xfId="0" applyFont="1" applyFill="1" applyBorder="1" applyAlignment="1" applyProtection="1">
      <alignment horizontal="center" vertical="center"/>
    </xf>
    <xf numFmtId="0" fontId="30" fillId="6" borderId="95" xfId="0" applyFont="1" applyFill="1" applyBorder="1" applyAlignment="1" applyProtection="1">
      <alignment horizontal="center" vertical="center"/>
    </xf>
    <xf numFmtId="0" fontId="30" fillId="6" borderId="64" xfId="0" applyFont="1" applyFill="1" applyBorder="1" applyAlignment="1" applyProtection="1">
      <alignment horizontal="center" vertical="center"/>
    </xf>
    <xf numFmtId="0" fontId="10" fillId="2" borderId="0" xfId="0" applyFont="1" applyFill="1" applyAlignment="1" applyProtection="1">
      <alignment vertical="center" shrinkToFit="1"/>
    </xf>
    <xf numFmtId="49" fontId="9" fillId="3" borderId="88" xfId="0" applyNumberFormat="1" applyFont="1" applyFill="1" applyBorder="1" applyAlignment="1" applyProtection="1">
      <alignment horizontal="center" vertical="center" wrapText="1"/>
    </xf>
    <xf numFmtId="0" fontId="10" fillId="2" borderId="51" xfId="0" applyFont="1" applyFill="1" applyBorder="1" applyAlignment="1" applyProtection="1">
      <alignment vertical="center" wrapText="1"/>
    </xf>
    <xf numFmtId="0" fontId="5" fillId="0" borderId="15" xfId="0" applyFont="1" applyBorder="1" applyAlignment="1" applyProtection="1">
      <alignment horizontal="left" vertical="center" shrinkToFit="1"/>
    </xf>
    <xf numFmtId="0" fontId="6" fillId="2" borderId="1" xfId="0" applyFont="1" applyFill="1" applyBorder="1" applyProtection="1">
      <protection locked="0"/>
    </xf>
    <xf numFmtId="0" fontId="8" fillId="2" borderId="1" xfId="0" applyFont="1" applyFill="1" applyBorder="1" applyAlignment="1" applyProtection="1">
      <alignment vertical="center"/>
      <protection locked="0"/>
    </xf>
    <xf numFmtId="0" fontId="31" fillId="2" borderId="0" xfId="0" applyFont="1" applyFill="1" applyProtection="1"/>
    <xf numFmtId="0" fontId="32" fillId="0" borderId="0" xfId="2" applyFont="1">
      <alignment vertical="center"/>
    </xf>
    <xf numFmtId="0" fontId="33" fillId="0" borderId="0" xfId="2" applyFont="1">
      <alignment vertical="center"/>
    </xf>
    <xf numFmtId="0" fontId="34" fillId="0" borderId="0" xfId="2" applyFont="1">
      <alignment vertical="center"/>
    </xf>
    <xf numFmtId="0" fontId="35" fillId="2" borderId="0" xfId="2" applyFont="1" applyFill="1">
      <alignment vertical="center"/>
    </xf>
    <xf numFmtId="0" fontId="1" fillId="2" borderId="0" xfId="2" applyFont="1" applyFill="1">
      <alignment vertical="center"/>
    </xf>
    <xf numFmtId="0" fontId="36" fillId="2" borderId="1" xfId="2" applyFont="1" applyFill="1" applyBorder="1" applyAlignment="1">
      <alignment horizontal="center" vertical="center"/>
    </xf>
    <xf numFmtId="0" fontId="36" fillId="2" borderId="1" xfId="2" applyFont="1" applyFill="1" applyBorder="1" applyAlignment="1">
      <alignment horizontal="center" vertical="center" textRotation="255"/>
    </xf>
    <xf numFmtId="0" fontId="37" fillId="2" borderId="5" xfId="2" applyFont="1" applyFill="1" applyBorder="1" applyAlignment="1">
      <alignment horizontal="left" vertical="center" wrapText="1"/>
    </xf>
    <xf numFmtId="0" fontId="37" fillId="2" borderId="0" xfId="2" applyFont="1" applyFill="1" applyBorder="1" applyAlignment="1">
      <alignment horizontal="left" vertical="center" wrapText="1"/>
    </xf>
    <xf numFmtId="0" fontId="37" fillId="2" borderId="0" xfId="2" applyFont="1" applyFill="1">
      <alignment vertical="center"/>
    </xf>
    <xf numFmtId="0" fontId="37" fillId="2" borderId="2" xfId="2" applyFont="1" applyFill="1" applyBorder="1" applyAlignment="1">
      <alignment horizontal="left" vertical="center" wrapText="1"/>
    </xf>
    <xf numFmtId="0" fontId="38" fillId="2" borderId="0" xfId="2" applyFont="1" applyFill="1">
      <alignment vertical="center"/>
    </xf>
    <xf numFmtId="0" fontId="35" fillId="2" borderId="0" xfId="2" applyFont="1" applyFill="1" applyAlignment="1">
      <alignment vertical="top"/>
    </xf>
    <xf numFmtId="0" fontId="37" fillId="2" borderId="2" xfId="2" applyFont="1" applyFill="1" applyBorder="1" applyAlignment="1">
      <alignment horizontal="center" vertical="center"/>
    </xf>
    <xf numFmtId="0" fontId="37" fillId="2" borderId="2" xfId="2" applyFont="1" applyFill="1" applyBorder="1" applyAlignment="1">
      <alignment horizontal="center" vertical="center" wrapText="1"/>
    </xf>
    <xf numFmtId="0" fontId="32" fillId="2" borderId="0" xfId="2" applyFont="1" applyFill="1">
      <alignment vertical="center"/>
    </xf>
    <xf numFmtId="0" fontId="37" fillId="2" borderId="0" xfId="2" applyFont="1" applyFill="1" applyBorder="1" applyAlignment="1">
      <alignment horizontal="left" vertical="top" wrapText="1"/>
    </xf>
    <xf numFmtId="0" fontId="39" fillId="2" borderId="0" xfId="2" applyFont="1" applyFill="1">
      <alignment vertical="center"/>
    </xf>
    <xf numFmtId="0" fontId="36" fillId="2" borderId="1" xfId="2" applyFont="1" applyFill="1" applyBorder="1" applyAlignment="1">
      <alignment horizontal="center" vertical="center" shrinkToFit="1"/>
    </xf>
    <xf numFmtId="0" fontId="36" fillId="2" borderId="1" xfId="2" applyFont="1" applyFill="1" applyBorder="1" applyAlignment="1">
      <alignment horizontal="center" vertical="center" wrapText="1"/>
    </xf>
    <xf numFmtId="0" fontId="37" fillId="2" borderId="14" xfId="2" applyFont="1" applyFill="1" applyBorder="1" applyAlignment="1">
      <alignment horizontal="left" vertical="center" wrapText="1"/>
    </xf>
    <xf numFmtId="0" fontId="37" fillId="2" borderId="15" xfId="2" applyFont="1" applyFill="1" applyBorder="1" applyAlignment="1">
      <alignment horizontal="center" vertical="center"/>
    </xf>
    <xf numFmtId="0" fontId="36" fillId="2" borderId="1" xfId="2" applyFont="1" applyFill="1" applyBorder="1" applyAlignment="1">
      <alignment vertical="center" wrapText="1"/>
    </xf>
    <xf numFmtId="0" fontId="32" fillId="2" borderId="0" xfId="2" applyFont="1" applyFill="1" applyAlignment="1">
      <alignment vertical="top"/>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vertical="center" wrapText="1"/>
    </xf>
    <xf numFmtId="0" fontId="36" fillId="2" borderId="2" xfId="2" applyFont="1" applyFill="1" applyBorder="1" applyAlignment="1">
      <alignment horizontal="center" vertical="center" shrinkToFit="1"/>
    </xf>
    <xf numFmtId="0" fontId="36" fillId="2" borderId="2" xfId="2" applyFont="1" applyFill="1" applyBorder="1" applyAlignment="1">
      <alignment horizontal="left" vertical="center" wrapText="1"/>
    </xf>
    <xf numFmtId="0" fontId="37" fillId="2" borderId="1" xfId="2" applyFont="1" applyFill="1" applyBorder="1" applyAlignment="1">
      <alignment horizontal="center" vertical="center" wrapText="1" shrinkToFit="1"/>
    </xf>
    <xf numFmtId="0" fontId="36" fillId="2" borderId="15" xfId="2" applyFont="1" applyFill="1" applyBorder="1" applyAlignment="1">
      <alignment horizontal="center" vertical="center" shrinkToFit="1"/>
    </xf>
    <xf numFmtId="0" fontId="36" fillId="2" borderId="15" xfId="2" applyFont="1" applyFill="1" applyBorder="1" applyAlignment="1">
      <alignment horizontal="left" vertical="center" wrapText="1"/>
    </xf>
    <xf numFmtId="0" fontId="39" fillId="2" borderId="1" xfId="2" applyFont="1" applyFill="1" applyBorder="1" applyAlignment="1">
      <alignment vertical="center" wrapText="1"/>
    </xf>
    <xf numFmtId="0" fontId="36" fillId="2" borderId="1" xfId="2" applyFont="1" applyFill="1" applyBorder="1" applyAlignment="1">
      <alignment horizontal="center" vertical="center" wrapText="1" shrinkToFit="1"/>
    </xf>
    <xf numFmtId="0" fontId="33" fillId="2" borderId="0" xfId="2" applyFont="1" applyFill="1">
      <alignment vertical="center"/>
    </xf>
    <xf numFmtId="0" fontId="37" fillId="2" borderId="15" xfId="2" applyFont="1" applyFill="1" applyBorder="1" applyAlignment="1">
      <alignment horizontal="left" vertical="center" wrapText="1"/>
    </xf>
    <xf numFmtId="0" fontId="1" fillId="0" borderId="0" xfId="3" applyFont="1">
      <alignment vertical="center"/>
    </xf>
    <xf numFmtId="0" fontId="23" fillId="0" borderId="0" xfId="3" applyFont="1">
      <alignment vertical="center"/>
    </xf>
    <xf numFmtId="0" fontId="25" fillId="0" borderId="10" xfId="3" applyFont="1" applyBorder="1" applyAlignment="1">
      <alignment horizontal="center" vertical="center" wrapText="1"/>
    </xf>
    <xf numFmtId="0" fontId="25" fillId="0" borderId="11" xfId="3" applyFont="1" applyBorder="1" applyAlignment="1">
      <alignment horizontal="center" vertical="center" wrapText="1"/>
    </xf>
    <xf numFmtId="0" fontId="25" fillId="0" borderId="12" xfId="3" applyFont="1" applyBorder="1" applyAlignment="1">
      <alignment horizontal="center" vertical="center" wrapText="1"/>
    </xf>
    <xf numFmtId="0" fontId="23" fillId="0" borderId="96" xfId="3" applyFont="1" applyBorder="1" applyAlignment="1">
      <alignment horizontal="left" vertical="center" wrapText="1"/>
    </xf>
    <xf numFmtId="0" fontId="23" fillId="0" borderId="50" xfId="3" applyFont="1" applyBorder="1" applyAlignment="1">
      <alignment horizontal="left" vertical="center" wrapText="1"/>
    </xf>
    <xf numFmtId="0" fontId="23" fillId="0" borderId="87" xfId="3" applyFont="1" applyBorder="1" applyAlignment="1">
      <alignment horizontal="left" vertical="center" wrapText="1"/>
    </xf>
    <xf numFmtId="0" fontId="23" fillId="0" borderId="56" xfId="3" applyFont="1" applyBorder="1" applyAlignment="1">
      <alignment horizontal="left" vertical="center" wrapText="1"/>
    </xf>
    <xf numFmtId="0" fontId="25" fillId="0" borderId="56" xfId="3" applyFont="1" applyBorder="1" applyAlignment="1">
      <alignment horizontal="center" vertical="center"/>
    </xf>
    <xf numFmtId="0" fontId="25" fillId="0" borderId="87" xfId="3" applyFont="1" applyBorder="1" applyAlignment="1">
      <alignment horizontal="center" vertical="center" wrapText="1"/>
    </xf>
    <xf numFmtId="0" fontId="25" fillId="0" borderId="91" xfId="3" applyFont="1" applyBorder="1" applyAlignment="1">
      <alignment horizontal="center" vertical="center" wrapText="1"/>
    </xf>
    <xf numFmtId="176" fontId="23" fillId="0" borderId="97" xfId="1" applyNumberFormat="1" applyFont="1" applyBorder="1" applyAlignment="1">
      <alignment vertical="center" wrapText="1"/>
    </xf>
    <xf numFmtId="176" fontId="23" fillId="0" borderId="98" xfId="1" applyNumberFormat="1" applyFont="1" applyBorder="1" applyAlignment="1">
      <alignment vertical="center" wrapText="1"/>
    </xf>
    <xf numFmtId="176" fontId="23" fillId="0" borderId="23" xfId="1" applyNumberFormat="1" applyFont="1" applyBorder="1" applyAlignment="1">
      <alignment vertical="center" wrapText="1"/>
    </xf>
    <xf numFmtId="176" fontId="23" fillId="0" borderId="22" xfId="1" applyNumberFormat="1" applyFont="1" applyBorder="1" applyAlignment="1">
      <alignment vertical="center" wrapText="1"/>
    </xf>
    <xf numFmtId="0" fontId="25" fillId="0" borderId="58" xfId="3" applyFont="1" applyBorder="1" applyAlignment="1">
      <alignment horizontal="center" vertical="center"/>
    </xf>
    <xf numFmtId="0" fontId="25" fillId="0" borderId="84" xfId="3" applyFont="1" applyBorder="1" applyAlignment="1">
      <alignment horizontal="center" vertical="center" wrapText="1"/>
    </xf>
    <xf numFmtId="0" fontId="25" fillId="0" borderId="92" xfId="3" applyFont="1" applyBorder="1" applyAlignment="1">
      <alignment horizontal="center" vertical="center" wrapText="1"/>
    </xf>
    <xf numFmtId="176" fontId="23" fillId="0" borderId="21" xfId="1" applyNumberFormat="1" applyFont="1" applyBorder="1" applyAlignment="1">
      <alignment vertical="center" wrapText="1"/>
    </xf>
    <xf numFmtId="176" fontId="23" fillId="0" borderId="1" xfId="1" applyNumberFormat="1" applyFont="1" applyBorder="1" applyAlignment="1">
      <alignment vertical="center" wrapText="1"/>
    </xf>
    <xf numFmtId="176" fontId="23" fillId="0" borderId="32" xfId="1" applyNumberFormat="1" applyFont="1" applyBorder="1" applyAlignment="1">
      <alignment vertical="center" wrapText="1"/>
    </xf>
    <xf numFmtId="176" fontId="23" fillId="0" borderId="31" xfId="1" applyNumberFormat="1" applyFont="1" applyBorder="1" applyAlignment="1">
      <alignment vertical="center" wrapText="1"/>
    </xf>
    <xf numFmtId="176" fontId="23" fillId="0" borderId="19" xfId="1" applyNumberFormat="1" applyFont="1" applyBorder="1" applyAlignment="1">
      <alignment vertical="center" wrapText="1"/>
    </xf>
    <xf numFmtId="176" fontId="23" fillId="0" borderId="15" xfId="1" applyNumberFormat="1" applyFont="1" applyBorder="1" applyAlignment="1">
      <alignment vertical="center" wrapText="1"/>
    </xf>
    <xf numFmtId="176" fontId="23" fillId="0" borderId="59" xfId="1" applyNumberFormat="1" applyFont="1" applyBorder="1" applyAlignment="1">
      <alignment vertical="center" wrapText="1"/>
    </xf>
    <xf numFmtId="176" fontId="23" fillId="0" borderId="60" xfId="1" applyNumberFormat="1" applyFont="1" applyBorder="1" applyAlignment="1">
      <alignment vertical="center" wrapText="1"/>
    </xf>
    <xf numFmtId="0" fontId="25" fillId="0" borderId="61" xfId="3" applyFont="1" applyBorder="1" applyAlignment="1">
      <alignment horizontal="center" vertical="center"/>
    </xf>
    <xf numFmtId="0" fontId="25" fillId="0" borderId="88" xfId="3" applyFont="1" applyBorder="1" applyAlignment="1">
      <alignment horizontal="center" vertical="center" wrapText="1"/>
    </xf>
    <xf numFmtId="0" fontId="25" fillId="0" borderId="86" xfId="3" applyFont="1" applyBorder="1" applyAlignment="1">
      <alignment horizontal="center" vertical="center" wrapText="1"/>
    </xf>
    <xf numFmtId="176" fontId="23" fillId="0" borderId="99" xfId="1" applyNumberFormat="1" applyFont="1" applyBorder="1" applyAlignment="1">
      <alignment vertical="center" wrapText="1"/>
    </xf>
    <xf numFmtId="176" fontId="23" fillId="0" borderId="100" xfId="1" applyNumberFormat="1" applyFont="1" applyBorder="1" applyAlignment="1">
      <alignment vertical="center" wrapText="1"/>
    </xf>
    <xf numFmtId="176" fontId="23" fillId="0" borderId="101" xfId="1" applyNumberFormat="1" applyFont="1" applyBorder="1" applyAlignment="1">
      <alignment vertical="center" wrapText="1"/>
    </xf>
    <xf numFmtId="176" fontId="23" fillId="0" borderId="48" xfId="1" applyNumberFormat="1" applyFont="1" applyBorder="1" applyAlignment="1">
      <alignment vertical="center" wrapText="1"/>
    </xf>
    <xf numFmtId="176" fontId="23" fillId="0" borderId="49" xfId="1" applyNumberFormat="1" applyFont="1" applyBorder="1" applyAlignment="1">
      <alignment vertical="center" wrapText="1"/>
    </xf>
    <xf numFmtId="0" fontId="25" fillId="0" borderId="56" xfId="3" applyFont="1" applyBorder="1" applyAlignment="1">
      <alignment horizontal="center" vertical="center" wrapText="1"/>
    </xf>
    <xf numFmtId="176" fontId="23" fillId="0" borderId="102" xfId="1" applyNumberFormat="1" applyFont="1" applyBorder="1" applyAlignment="1">
      <alignment vertical="center" wrapText="1"/>
    </xf>
    <xf numFmtId="0" fontId="25" fillId="0" borderId="58" xfId="3" applyFont="1" applyBorder="1" applyAlignment="1">
      <alignment horizontal="center" vertical="center" wrapText="1"/>
    </xf>
    <xf numFmtId="0" fontId="25" fillId="0" borderId="85" xfId="3" applyFont="1" applyBorder="1" applyAlignment="1">
      <alignment horizontal="center" vertical="center" wrapText="1"/>
    </xf>
    <xf numFmtId="176" fontId="23" fillId="0" borderId="4" xfId="1" applyNumberFormat="1" applyFont="1" applyBorder="1" applyAlignment="1">
      <alignment vertical="center" wrapText="1"/>
    </xf>
    <xf numFmtId="176" fontId="23" fillId="0" borderId="2" xfId="1" applyNumberFormat="1" applyFont="1" applyBorder="1" applyAlignment="1">
      <alignment vertical="center" wrapText="1"/>
    </xf>
    <xf numFmtId="176" fontId="23" fillId="0" borderId="3" xfId="1" applyNumberFormat="1" applyFont="1" applyBorder="1" applyAlignment="1">
      <alignment vertical="center" wrapText="1"/>
    </xf>
    <xf numFmtId="176" fontId="23" fillId="0" borderId="57" xfId="1" applyNumberFormat="1" applyFont="1" applyBorder="1" applyAlignment="1">
      <alignment vertical="center" wrapText="1"/>
    </xf>
    <xf numFmtId="176" fontId="23" fillId="0" borderId="83" xfId="1" applyNumberFormat="1" applyFont="1" applyBorder="1" applyAlignment="1">
      <alignment vertical="center" wrapText="1"/>
    </xf>
    <xf numFmtId="0" fontId="25" fillId="0" borderId="61" xfId="3" applyFont="1" applyBorder="1" applyAlignment="1">
      <alignment horizontal="center" vertical="center" wrapText="1"/>
    </xf>
    <xf numFmtId="0" fontId="25" fillId="0" borderId="94" xfId="3" applyFont="1" applyBorder="1" applyAlignment="1">
      <alignment horizontal="center" vertical="center" wrapText="1"/>
    </xf>
    <xf numFmtId="0" fontId="25" fillId="0" borderId="72" xfId="3" applyFont="1" applyBorder="1" applyAlignment="1">
      <alignment horizontal="center" vertical="center"/>
    </xf>
    <xf numFmtId="176" fontId="23" fillId="0" borderId="96" xfId="1" applyNumberFormat="1" applyFont="1" applyBorder="1" applyAlignment="1">
      <alignment vertical="center" wrapText="1"/>
    </xf>
    <xf numFmtId="176" fontId="23" fillId="0" borderId="50" xfId="1" applyNumberFormat="1" applyFont="1" applyBorder="1" applyAlignment="1">
      <alignment vertical="center" wrapText="1"/>
    </xf>
    <xf numFmtId="176" fontId="23" fillId="0" borderId="103" xfId="1" applyNumberFormat="1" applyFont="1" applyBorder="1" applyAlignment="1">
      <alignment vertical="center" wrapText="1"/>
    </xf>
    <xf numFmtId="176" fontId="23" fillId="0" borderId="56" xfId="1" applyNumberFormat="1" applyFont="1" applyBorder="1" applyAlignment="1">
      <alignment vertical="center" wrapText="1"/>
    </xf>
    <xf numFmtId="176" fontId="23" fillId="0" borderId="87" xfId="1" applyNumberFormat="1" applyFont="1" applyBorder="1" applyAlignment="1">
      <alignment vertical="center" wrapText="1"/>
    </xf>
    <xf numFmtId="0" fontId="25" fillId="0" borderId="51" xfId="3" applyFont="1" applyBorder="1" applyAlignment="1">
      <alignment horizontal="center" vertical="center" wrapText="1"/>
    </xf>
    <xf numFmtId="0" fontId="25" fillId="0" borderId="53" xfId="3" applyFont="1" applyBorder="1" applyAlignment="1">
      <alignment horizontal="center" vertical="center" wrapText="1"/>
    </xf>
    <xf numFmtId="176" fontId="23" fillId="0" borderId="104" xfId="1" applyNumberFormat="1" applyFont="1" applyBorder="1" applyAlignment="1">
      <alignment vertical="center" wrapText="1"/>
    </xf>
    <xf numFmtId="0" fontId="25" fillId="0" borderId="22" xfId="3" applyFont="1" applyBorder="1" applyAlignment="1">
      <alignment horizontal="center" vertical="center" wrapText="1"/>
    </xf>
    <xf numFmtId="0" fontId="25" fillId="0" borderId="102" xfId="3" applyFont="1" applyBorder="1" applyAlignment="1">
      <alignment horizontal="center" vertical="center" wrapText="1"/>
    </xf>
    <xf numFmtId="0" fontId="23" fillId="0" borderId="91" xfId="1" applyNumberFormat="1" applyFont="1" applyBorder="1" applyAlignment="1">
      <alignment horizontal="center" vertical="center" wrapText="1"/>
    </xf>
    <xf numFmtId="176" fontId="23" fillId="0" borderId="22" xfId="1" applyNumberFormat="1" applyFont="1" applyBorder="1" applyAlignment="1">
      <alignment horizontal="right" vertical="center" wrapText="1"/>
    </xf>
    <xf numFmtId="176" fontId="23" fillId="0" borderId="98" xfId="1" applyNumberFormat="1" applyFont="1" applyBorder="1" applyAlignment="1">
      <alignment horizontal="right" vertical="center" wrapText="1"/>
    </xf>
    <xf numFmtId="176" fontId="23" fillId="0" borderId="23" xfId="1" applyNumberFormat="1" applyFont="1" applyBorder="1" applyAlignment="1">
      <alignment horizontal="right" vertical="center" wrapText="1"/>
    </xf>
    <xf numFmtId="176" fontId="23" fillId="0" borderId="97" xfId="1" applyNumberFormat="1" applyFont="1" applyBorder="1" applyAlignment="1">
      <alignment horizontal="right" vertical="center" wrapText="1"/>
    </xf>
    <xf numFmtId="0" fontId="25" fillId="0" borderId="0" xfId="3" applyFont="1" applyAlignment="1">
      <alignment horizontal="center" vertical="center" wrapText="1"/>
    </xf>
    <xf numFmtId="0" fontId="25" fillId="0" borderId="31" xfId="3" applyFont="1" applyBorder="1" applyAlignment="1">
      <alignment horizontal="center" vertical="center" wrapText="1"/>
    </xf>
    <xf numFmtId="0" fontId="25" fillId="0" borderId="55" xfId="3" applyFont="1" applyBorder="1" applyAlignment="1">
      <alignment horizontal="center" vertical="center" wrapText="1"/>
    </xf>
    <xf numFmtId="0" fontId="23" fillId="0" borderId="92" xfId="1" applyNumberFormat="1" applyFont="1" applyBorder="1" applyAlignment="1">
      <alignment horizontal="center" vertical="center" wrapText="1"/>
    </xf>
    <xf numFmtId="176" fontId="23" fillId="0" borderId="31" xfId="1" applyNumberFormat="1" applyFont="1" applyBorder="1" applyAlignment="1">
      <alignment horizontal="right" vertical="center" wrapText="1"/>
    </xf>
    <xf numFmtId="176" fontId="23" fillId="0" borderId="1" xfId="1" applyNumberFormat="1" applyFont="1" applyBorder="1" applyAlignment="1">
      <alignment horizontal="right" vertical="center" wrapText="1"/>
    </xf>
    <xf numFmtId="176" fontId="23" fillId="0" borderId="32" xfId="1" applyNumberFormat="1" applyFont="1" applyBorder="1" applyAlignment="1">
      <alignment horizontal="right" vertical="center" wrapText="1"/>
    </xf>
    <xf numFmtId="176" fontId="23" fillId="0" borderId="21" xfId="1" applyNumberFormat="1" applyFont="1" applyBorder="1" applyAlignment="1">
      <alignment horizontal="right" vertical="center" wrapText="1"/>
    </xf>
    <xf numFmtId="0" fontId="25" fillId="0" borderId="48" xfId="3" applyFont="1" applyBorder="1" applyAlignment="1">
      <alignment horizontal="center" vertical="center" wrapText="1"/>
    </xf>
    <xf numFmtId="0" fontId="25" fillId="0" borderId="101" xfId="3" applyFont="1" applyBorder="1" applyAlignment="1">
      <alignment horizontal="center" vertical="center" wrapText="1"/>
    </xf>
    <xf numFmtId="0" fontId="23" fillId="0" borderId="94" xfId="1" applyNumberFormat="1" applyFont="1" applyBorder="1" applyAlignment="1">
      <alignment horizontal="center" vertical="center" wrapText="1"/>
    </xf>
    <xf numFmtId="176" fontId="23" fillId="0" borderId="48" xfId="1" applyNumberFormat="1" applyFont="1" applyBorder="1" applyAlignment="1">
      <alignment horizontal="right" vertical="center" wrapText="1"/>
    </xf>
    <xf numFmtId="176" fontId="23" fillId="0" borderId="100" xfId="1" applyNumberFormat="1" applyFont="1" applyBorder="1" applyAlignment="1">
      <alignment horizontal="right" vertical="center" wrapText="1"/>
    </xf>
    <xf numFmtId="176" fontId="23" fillId="0" borderId="49" xfId="1" applyNumberFormat="1" applyFont="1" applyBorder="1" applyAlignment="1">
      <alignment horizontal="right" vertical="center" wrapText="1"/>
    </xf>
    <xf numFmtId="176" fontId="23" fillId="0" borderId="99" xfId="1" applyNumberFormat="1" applyFont="1" applyBorder="1" applyAlignment="1">
      <alignment horizontal="right" vertical="center" wrapText="1"/>
    </xf>
    <xf numFmtId="0" fontId="23" fillId="0" borderId="65" xfId="3" applyFont="1" applyBorder="1">
      <alignment vertical="center"/>
    </xf>
    <xf numFmtId="0" fontId="23" fillId="0" borderId="105" xfId="3" applyFont="1" applyBorder="1">
      <alignment vertical="center"/>
    </xf>
    <xf numFmtId="0" fontId="23" fillId="0" borderId="8" xfId="3" applyFont="1" applyBorder="1">
      <alignment vertical="center"/>
    </xf>
    <xf numFmtId="0" fontId="23" fillId="0" borderId="9" xfId="3" applyFont="1" applyBorder="1">
      <alignment vertical="center"/>
    </xf>
    <xf numFmtId="0" fontId="1" fillId="0" borderId="91" xfId="3" applyFont="1" applyBorder="1">
      <alignment vertical="center"/>
    </xf>
    <xf numFmtId="0" fontId="1" fillId="0" borderId="22" xfId="3" applyFont="1" applyBorder="1">
      <alignment vertical="center"/>
    </xf>
    <xf numFmtId="0" fontId="1" fillId="0" borderId="98" xfId="3" applyFont="1" applyBorder="1">
      <alignment vertical="center"/>
    </xf>
    <xf numFmtId="0" fontId="1" fillId="0" borderId="23" xfId="3" applyFont="1" applyBorder="1">
      <alignment vertical="center"/>
    </xf>
    <xf numFmtId="0" fontId="1" fillId="0" borderId="74" xfId="3" applyFont="1" applyBorder="1">
      <alignment vertical="center"/>
    </xf>
    <xf numFmtId="0" fontId="1" fillId="0" borderId="48" xfId="3" applyFont="1" applyBorder="1">
      <alignment vertical="center"/>
    </xf>
    <xf numFmtId="0" fontId="1" fillId="0" borderId="100" xfId="3" applyFont="1" applyBorder="1">
      <alignment vertical="center"/>
    </xf>
    <xf numFmtId="0" fontId="1" fillId="0" borderId="49" xfId="3" applyFont="1" applyBorder="1">
      <alignment vertical="center"/>
    </xf>
    <xf numFmtId="0" fontId="1" fillId="0" borderId="72" xfId="3" applyBorder="1">
      <alignment vertical="center"/>
    </xf>
    <xf numFmtId="0" fontId="1" fillId="0" borderId="97" xfId="3" applyBorder="1">
      <alignment vertical="center"/>
    </xf>
    <xf numFmtId="9" fontId="0" fillId="0" borderId="92" xfId="1" applyFont="1" applyBorder="1">
      <alignment vertical="center"/>
    </xf>
    <xf numFmtId="2" fontId="1" fillId="0" borderId="31" xfId="3" applyNumberFormat="1" applyBorder="1">
      <alignment vertical="center"/>
    </xf>
    <xf numFmtId="2" fontId="1" fillId="0" borderId="1" xfId="3" applyNumberFormat="1" applyBorder="1">
      <alignment vertical="center"/>
    </xf>
    <xf numFmtId="0" fontId="1" fillId="0" borderId="1" xfId="3" applyBorder="1">
      <alignment vertical="center"/>
    </xf>
    <xf numFmtId="0" fontId="1" fillId="0" borderId="21" xfId="3" applyBorder="1">
      <alignment vertical="center"/>
    </xf>
    <xf numFmtId="0" fontId="1" fillId="0" borderId="32" xfId="3" applyBorder="1">
      <alignment vertical="center"/>
    </xf>
    <xf numFmtId="9" fontId="0" fillId="0" borderId="73" xfId="1" applyFont="1" applyBorder="1">
      <alignment vertical="center"/>
    </xf>
    <xf numFmtId="2" fontId="1" fillId="0" borderId="57" xfId="3" applyNumberFormat="1" applyBorder="1">
      <alignment vertical="center"/>
    </xf>
    <xf numFmtId="2" fontId="1" fillId="0" borderId="2" xfId="3" applyNumberFormat="1" applyBorder="1">
      <alignment vertical="center"/>
    </xf>
    <xf numFmtId="0" fontId="1" fillId="0" borderId="2" xfId="3" applyBorder="1">
      <alignment vertical="center"/>
    </xf>
    <xf numFmtId="0" fontId="1" fillId="0" borderId="99" xfId="3" applyBorder="1">
      <alignment vertical="center"/>
    </xf>
    <xf numFmtId="9" fontId="0" fillId="0" borderId="48" xfId="1" applyFont="1" applyBorder="1">
      <alignment vertical="center"/>
    </xf>
    <xf numFmtId="9" fontId="0" fillId="0" borderId="100" xfId="1" applyFont="1" applyBorder="1">
      <alignment vertical="center"/>
    </xf>
    <xf numFmtId="9" fontId="0" fillId="0" borderId="49" xfId="1" applyFont="1" applyBorder="1">
      <alignment vertical="center"/>
    </xf>
  </cellXfs>
  <cellStyles count="6">
    <cellStyle name="パーセント 2" xfId="1"/>
    <cellStyle name="標準" xfId="0" builtinId="0"/>
    <cellStyle name="標準 2" xfId="2"/>
    <cellStyle name="標準 2 2" xfId="3"/>
    <cellStyle name="パーセント" xfId="4" builtinId="5"/>
    <cellStyle name="桁区切り" xfId="5" builtinId="6"/>
  </cellStyles>
  <dxfs count="13">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ill>
        <patternFill>
          <bgColor theme="7" tint="0.8"/>
        </patternFill>
      </fill>
    </dxf>
    <dxf>
      <font>
        <color rgb="FFDDD9C4"/>
      </font>
      <fill>
        <patternFill>
          <bgColor rgb="FFDDD9C4"/>
        </patternFill>
      </fill>
      <border>
        <left/>
        <right/>
        <top/>
        <bottom/>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380105" y="2562860"/>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6" name="Group 41"/>
            <xdr:cNvGrpSpPr/>
          </xdr:nvGrpSpPr>
          <xdr:grpSpPr>
            <a:xfrm>
              <a:off x="771525" y="1419669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7" name="Group 41"/>
            <xdr:cNvGrpSpPr/>
          </xdr:nvGrpSpPr>
          <xdr:grpSpPr>
            <a:xfrm>
              <a:off x="771525" y="16426180"/>
              <a:ext cx="142875" cy="307340"/>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29210</xdr:rowOff>
    </xdr:from>
    <xdr:to xmlns:xdr="http://schemas.openxmlformats.org/drawingml/2006/spreadsheetDrawing">
      <xdr:col>2</xdr:col>
      <xdr:colOff>85090</xdr:colOff>
      <xdr:row>29</xdr:row>
      <xdr:rowOff>146685</xdr:rowOff>
    </xdr:to>
    <xdr:sp macro="" textlink="">
      <xdr:nvSpPr>
        <xdr:cNvPr id="8" name="右大かっこ 7"/>
        <xdr:cNvSpPr/>
      </xdr:nvSpPr>
      <xdr:spPr>
        <a:xfrm rot="10800000">
          <a:off x="296545" y="419608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29210</xdr:rowOff>
    </xdr:from>
    <xdr:to xmlns:xdr="http://schemas.openxmlformats.org/drawingml/2006/spreadsheetDrawing">
      <xdr:col>2</xdr:col>
      <xdr:colOff>85090</xdr:colOff>
      <xdr:row>33</xdr:row>
      <xdr:rowOff>146685</xdr:rowOff>
    </xdr:to>
    <xdr:sp macro="" textlink="">
      <xdr:nvSpPr>
        <xdr:cNvPr id="3" name="右大かっこ 2"/>
        <xdr:cNvSpPr/>
      </xdr:nvSpPr>
      <xdr:spPr>
        <a:xfrm rot="10800000">
          <a:off x="296545" y="4758055"/>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30480</xdr:rowOff>
    </xdr:from>
    <xdr:to xmlns:xdr="http://schemas.openxmlformats.org/drawingml/2006/spreadsheetDrawing">
      <xdr:col>2</xdr:col>
      <xdr:colOff>86360</xdr:colOff>
      <xdr:row>39</xdr:row>
      <xdr:rowOff>146685</xdr:rowOff>
    </xdr:to>
    <xdr:sp macro="" textlink="">
      <xdr:nvSpPr>
        <xdr:cNvPr id="5" name="右大かっこ 4"/>
        <xdr:cNvSpPr/>
      </xdr:nvSpPr>
      <xdr:spPr>
        <a:xfrm rot="10800000">
          <a:off x="298450" y="5692775"/>
          <a:ext cx="35560" cy="28765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32385</xdr:rowOff>
    </xdr:from>
    <xdr:to xmlns:xdr="http://schemas.openxmlformats.org/drawingml/2006/spreadsheetDrawing">
      <xdr:col>2</xdr:col>
      <xdr:colOff>81915</xdr:colOff>
      <xdr:row>43</xdr:row>
      <xdr:rowOff>149860</xdr:rowOff>
    </xdr:to>
    <xdr:sp macro="" textlink="">
      <xdr:nvSpPr>
        <xdr:cNvPr id="13" name="右大かっこ 12"/>
        <xdr:cNvSpPr/>
      </xdr:nvSpPr>
      <xdr:spPr>
        <a:xfrm rot="10800000">
          <a:off x="293370" y="628523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386455" y="3109595"/>
          <a:ext cx="88900" cy="36639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48</xdr:row>
          <xdr:rowOff>28575</xdr:rowOff>
        </xdr:from>
        <xdr:to xmlns:xdr="http://schemas.openxmlformats.org/drawingml/2006/spreadsheetDrawing">
          <xdr:col>2</xdr:col>
          <xdr:colOff>95250</xdr:colOff>
          <xdr:row>48</xdr:row>
          <xdr:rowOff>276225</xdr:rowOff>
        </xdr:to>
        <xdr:sp textlink="">
          <xdr:nvSpPr>
            <xdr:cNvPr id="1064" name="チェック 40" hidden="1">
              <a:extLst>
                <a:ext uri="{63B3BB69-23CF-44E3-9099-C40C66FF867C}">
                  <a14:compatExt spid="_x0000_s1064"/>
                </a:ext>
              </a:extLst>
            </xdr:cNvPr>
            <xdr:cNvSpPr>
              <a:spLocks noRot="1" noChangeShapeType="1"/>
            </xdr:cNvSpPr>
          </xdr:nvSpPr>
          <xdr:spPr>
            <a:xfrm>
              <a:off x="57150" y="726249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29210</xdr:rowOff>
        </xdr:from>
        <xdr:to xmlns:xdr="http://schemas.openxmlformats.org/drawingml/2006/spreadsheetDrawing">
          <xdr:col>2</xdr:col>
          <xdr:colOff>95250</xdr:colOff>
          <xdr:row>49</xdr:row>
          <xdr:rowOff>276860</xdr:rowOff>
        </xdr:to>
        <xdr:sp textlink="">
          <xdr:nvSpPr>
            <xdr:cNvPr id="1065" name="チェック 41" hidden="1">
              <a:extLst>
                <a:ext uri="{63B3BB69-23CF-44E3-9099-C40C66FF867C}">
                  <a14:compatExt spid="_x0000_s1065"/>
                </a:ext>
              </a:extLst>
            </xdr:cNvPr>
            <xdr:cNvSpPr>
              <a:spLocks noRot="1" noChangeShapeType="1"/>
            </xdr:cNvSpPr>
          </xdr:nvSpPr>
          <xdr:spPr>
            <a:xfrm>
              <a:off x="57150" y="757745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818255" y="1826895"/>
              <a:ext cx="967105" cy="229235"/>
              <a:chOff x="4568503" y="1786233"/>
              <a:chExt cx="930414" cy="249165"/>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03" y="1786233"/>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57"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47625</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724275" y="1736725"/>
              <a:ext cx="133350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135890</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377825" y="4131310"/>
              <a:ext cx="205105" cy="413385"/>
              <a:chOff x="387957" y="4144040"/>
              <a:chExt cx="206654" cy="411110"/>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7" y="4144040"/>
                <a:ext cx="206654" cy="243822"/>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296"/>
                <a:ext cx="201612" cy="246854"/>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27</xdr:row>
          <xdr:rowOff>76200</xdr:rowOff>
        </xdr:from>
        <xdr:to xmlns:xdr="http://schemas.openxmlformats.org/drawingml/2006/spreadsheetDrawing">
          <xdr:col>4</xdr:col>
          <xdr:colOff>104775</xdr:colOff>
          <xdr:row>31</xdr:row>
          <xdr:rowOff>76200</xdr:rowOff>
        </xdr:to>
        <xdr:sp textlink="">
          <xdr:nvSpPr>
            <xdr:cNvPr id="1071" name="グループ 47" hidden="1">
              <a:extLst>
                <a:ext uri="{63B3BB69-23CF-44E3-9099-C40C66FF867C}">
                  <a14:compatExt spid="_x0000_s1071"/>
                </a:ext>
              </a:extLst>
            </xdr:cNvPr>
            <xdr:cNvSpPr>
              <a:spLocks noRot="1" noChangeShapeType="1"/>
            </xdr:cNvSpPr>
          </xdr:nvSpPr>
          <xdr:spPr>
            <a:xfrm>
              <a:off x="314325" y="4071620"/>
              <a:ext cx="36195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133350</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382905" y="4690745"/>
              <a:ext cx="248920" cy="412115"/>
              <a:chOff x="455292" y="4815822"/>
              <a:chExt cx="252333" cy="412478"/>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64" y="4815822"/>
                <a:ext cx="251461"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92" y="4980650"/>
                <a:ext cx="249553"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31</xdr:row>
          <xdr:rowOff>66675</xdr:rowOff>
        </xdr:from>
        <xdr:to xmlns:xdr="http://schemas.openxmlformats.org/drawingml/2006/spreadsheetDrawing">
          <xdr:col>5</xdr:col>
          <xdr:colOff>38100</xdr:colOff>
          <xdr:row>35</xdr:row>
          <xdr:rowOff>38100</xdr:rowOff>
        </xdr:to>
        <xdr:sp textlink="">
          <xdr:nvSpPr>
            <xdr:cNvPr id="1079" name="グループ 55" hidden="1">
              <a:extLst>
                <a:ext uri="{63B3BB69-23CF-44E3-9099-C40C66FF867C}">
                  <a14:compatExt spid="_x0000_s1079"/>
                </a:ext>
              </a:extLst>
            </xdr:cNvPr>
            <xdr:cNvSpPr>
              <a:spLocks noRot="1" noChangeShapeType="1"/>
            </xdr:cNvSpPr>
          </xdr:nvSpPr>
          <xdr:spPr>
            <a:xfrm>
              <a:off x="276225" y="4624070"/>
              <a:ext cx="49530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127635</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383540" y="5618480"/>
              <a:ext cx="248285" cy="422910"/>
              <a:chOff x="395205" y="5648310"/>
              <a:chExt cx="251462" cy="422929"/>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310"/>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05" y="5823589"/>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37</xdr:row>
          <xdr:rowOff>47625</xdr:rowOff>
        </xdr:from>
        <xdr:to xmlns:xdr="http://schemas.openxmlformats.org/drawingml/2006/spreadsheetDrawing">
          <xdr:col>5</xdr:col>
          <xdr:colOff>0</xdr:colOff>
          <xdr:row>41</xdr:row>
          <xdr:rowOff>66675</xdr:rowOff>
        </xdr:to>
        <xdr:sp textlink="">
          <xdr:nvSpPr>
            <xdr:cNvPr id="1084" name="グループ 60" hidden="1">
              <a:extLst>
                <a:ext uri="{63B3BB69-23CF-44E3-9099-C40C66FF867C}">
                  <a14:compatExt spid="_x0000_s1084"/>
                </a:ext>
              </a:extLst>
            </xdr:cNvPr>
            <xdr:cNvSpPr>
              <a:spLocks noRot="1" noChangeShapeType="1"/>
            </xdr:cNvSpPr>
          </xdr:nvSpPr>
          <xdr:spPr>
            <a:xfrm>
              <a:off x="314325" y="5538470"/>
              <a:ext cx="419100" cy="609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123825</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381000" y="6205220"/>
              <a:ext cx="205740" cy="419100"/>
              <a:chOff x="457197" y="6349386"/>
              <a:chExt cx="209549" cy="418889"/>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7" y="6349386"/>
                <a:ext cx="205739"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97" y="6520625"/>
                <a:ext cx="20193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41</xdr:row>
          <xdr:rowOff>76200</xdr:rowOff>
        </xdr:from>
        <xdr:to xmlns:xdr="http://schemas.openxmlformats.org/drawingml/2006/spreadsheetDrawing">
          <xdr:col>4</xdr:col>
          <xdr:colOff>104775</xdr:colOff>
          <xdr:row>45</xdr:row>
          <xdr:rowOff>67310</xdr:rowOff>
        </xdr:to>
        <xdr:sp textlink="">
          <xdr:nvSpPr>
            <xdr:cNvPr id="1088" name="グループ 64" hidden="1">
              <a:extLst>
                <a:ext uri="{63B3BB69-23CF-44E3-9099-C40C66FF867C}">
                  <a14:compatExt spid="_x0000_s1088"/>
                </a:ext>
              </a:extLst>
            </xdr:cNvPr>
            <xdr:cNvSpPr>
              <a:spLocks noRot="1" noChangeShapeType="1"/>
            </xdr:cNvSpPr>
          </xdr:nvSpPr>
          <xdr:spPr>
            <a:xfrm>
              <a:off x="314325" y="6157595"/>
              <a:ext cx="361950" cy="562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295910</xdr:rowOff>
        </xdr:from>
        <xdr:to xmlns:xdr="http://schemas.openxmlformats.org/drawingml/2006/spreadsheetDrawing">
          <xdr:col>2</xdr:col>
          <xdr:colOff>95250</xdr:colOff>
          <xdr:row>51</xdr:row>
          <xdr:rowOff>28575</xdr:rowOff>
        </xdr:to>
        <xdr:sp textlink="">
          <xdr:nvSpPr>
            <xdr:cNvPr id="1089" name="チェック 65" hidden="1">
              <a:extLst>
                <a:ext uri="{63B3BB69-23CF-44E3-9099-C40C66FF867C}">
                  <a14:compatExt spid="_x0000_s1089"/>
                </a:ext>
              </a:extLst>
            </xdr:cNvPr>
            <xdr:cNvSpPr>
              <a:spLocks noRot="1" noChangeShapeType="1"/>
            </xdr:cNvSpPr>
          </xdr:nvSpPr>
          <xdr:spPr>
            <a:xfrm>
              <a:off x="57150" y="7844155"/>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50</xdr:row>
          <xdr:rowOff>172085</xdr:rowOff>
        </xdr:from>
        <xdr:to xmlns:xdr="http://schemas.openxmlformats.org/drawingml/2006/spreadsheetDrawing">
          <xdr:col>2</xdr:col>
          <xdr:colOff>95250</xdr:colOff>
          <xdr:row>52</xdr:row>
          <xdr:rowOff>19050</xdr:rowOff>
        </xdr:to>
        <xdr:sp textlink="">
          <xdr:nvSpPr>
            <xdr:cNvPr id="1090" name="チェック 66" hidden="1">
              <a:extLst>
                <a:ext uri="{63B3BB69-23CF-44E3-9099-C40C66FF867C}">
                  <a14:compatExt spid="_x0000_s1090"/>
                </a:ext>
              </a:extLst>
            </xdr:cNvPr>
            <xdr:cNvSpPr>
              <a:spLocks noRot="1" noChangeShapeType="1"/>
            </xdr:cNvSpPr>
          </xdr:nvSpPr>
          <xdr:spPr>
            <a:xfrm>
              <a:off x="57150" y="8044180"/>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18" name="Group 41"/>
            <xdr:cNvGrpSpPr/>
          </xdr:nvGrpSpPr>
          <xdr:grpSpPr>
            <a:xfrm>
              <a:off x="771525" y="1419669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19" name="Group 41"/>
            <xdr:cNvGrpSpPr/>
          </xdr:nvGrpSpPr>
          <xdr:grpSpPr>
            <a:xfrm>
              <a:off x="771525" y="16426180"/>
              <a:ext cx="142875" cy="3073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152400</xdr:rowOff>
        </xdr:from>
        <xdr:to xmlns:xdr="http://schemas.openxmlformats.org/drawingml/2006/spreadsheetDrawing">
          <xdr:col>6</xdr:col>
          <xdr:colOff>19050</xdr:colOff>
          <xdr:row>71</xdr:row>
          <xdr:rowOff>19050</xdr:rowOff>
        </xdr:to>
        <xdr:sp textlink="">
          <xdr:nvSpPr>
            <xdr:cNvPr id="1091" name="チェック 67" hidden="1">
              <a:extLst>
                <a:ext uri="{63B3BB69-23CF-44E3-9099-C40C66FF867C}">
                  <a14:compatExt spid="_x0000_s1091"/>
                </a:ext>
              </a:extLst>
            </xdr:cNvPr>
            <xdr:cNvSpPr>
              <a:spLocks noRot="1" noChangeShapeType="1"/>
            </xdr:cNvSpPr>
          </xdr:nvSpPr>
          <xdr:spPr>
            <a:xfrm>
              <a:off x="704850" y="1114933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133350</xdr:rowOff>
        </xdr:from>
        <xdr:to xmlns:xdr="http://schemas.openxmlformats.org/drawingml/2006/spreadsheetDrawing">
          <xdr:col>6</xdr:col>
          <xdr:colOff>19050</xdr:colOff>
          <xdr:row>72</xdr:row>
          <xdr:rowOff>19050</xdr:rowOff>
        </xdr:to>
        <xdr:sp textlink="">
          <xdr:nvSpPr>
            <xdr:cNvPr id="1092" name="チェック 68" hidden="1">
              <a:extLst>
                <a:ext uri="{63B3BB69-23CF-44E3-9099-C40C66FF867C}">
                  <a14:compatExt spid="_x0000_s1092"/>
                </a:ext>
              </a:extLst>
            </xdr:cNvPr>
            <xdr:cNvSpPr>
              <a:spLocks noRot="1" noChangeShapeType="1"/>
            </xdr:cNvSpPr>
          </xdr:nvSpPr>
          <xdr:spPr>
            <a:xfrm>
              <a:off x="704850" y="1131125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19050</xdr:rowOff>
        </xdr:from>
        <xdr:to xmlns:xdr="http://schemas.openxmlformats.org/drawingml/2006/spreadsheetDrawing">
          <xdr:col>6</xdr:col>
          <xdr:colOff>19050</xdr:colOff>
          <xdr:row>72</xdr:row>
          <xdr:rowOff>218440</xdr:rowOff>
        </xdr:to>
        <xdr:sp textlink="">
          <xdr:nvSpPr>
            <xdr:cNvPr id="1093" name="チェック 69" hidden="1">
              <a:extLst>
                <a:ext uri="{63B3BB69-23CF-44E3-9099-C40C66FF867C}">
                  <a14:compatExt spid="_x0000_s1093"/>
                </a:ext>
              </a:extLst>
            </xdr:cNvPr>
            <xdr:cNvSpPr>
              <a:spLocks noRot="1" noChangeShapeType="1"/>
            </xdr:cNvSpPr>
          </xdr:nvSpPr>
          <xdr:spPr>
            <a:xfrm>
              <a:off x="704850" y="11539855"/>
              <a:ext cx="2095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247650</xdr:rowOff>
        </xdr:from>
        <xdr:to xmlns:xdr="http://schemas.openxmlformats.org/drawingml/2006/spreadsheetDrawing">
          <xdr:col>6</xdr:col>
          <xdr:colOff>19050</xdr:colOff>
          <xdr:row>74</xdr:row>
          <xdr:rowOff>19050</xdr:rowOff>
        </xdr:to>
        <xdr:sp textlink="">
          <xdr:nvSpPr>
            <xdr:cNvPr id="1094" name="チェック 70" hidden="1">
              <a:extLst>
                <a:ext uri="{63B3BB69-23CF-44E3-9099-C40C66FF867C}">
                  <a14:compatExt spid="_x0000_s1094"/>
                </a:ext>
              </a:extLst>
            </xdr:cNvPr>
            <xdr:cNvSpPr>
              <a:spLocks noRot="1" noChangeShapeType="1"/>
            </xdr:cNvSpPr>
          </xdr:nvSpPr>
          <xdr:spPr>
            <a:xfrm>
              <a:off x="704850" y="1176845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94615</xdr:rowOff>
        </xdr:from>
        <xdr:to xmlns:xdr="http://schemas.openxmlformats.org/drawingml/2006/spreadsheetDrawing">
          <xdr:col>6</xdr:col>
          <xdr:colOff>19050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704850" y="1205357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380365</xdr:rowOff>
        </xdr:from>
        <xdr:to xmlns:xdr="http://schemas.openxmlformats.org/drawingml/2006/spreadsheetDrawing">
          <xdr:col>6</xdr:col>
          <xdr:colOff>19050</xdr:colOff>
          <xdr:row>76</xdr:row>
          <xdr:rowOff>19050</xdr:rowOff>
        </xdr:to>
        <xdr:sp textlink="">
          <xdr:nvSpPr>
            <xdr:cNvPr id="1096" name="チェック 72" hidden="1">
              <a:extLst>
                <a:ext uri="{63B3BB69-23CF-44E3-9099-C40C66FF867C}">
                  <a14:compatExt spid="_x0000_s1096"/>
                </a:ext>
              </a:extLst>
            </xdr:cNvPr>
            <xdr:cNvSpPr>
              <a:spLocks noRot="1" noChangeShapeType="1"/>
            </xdr:cNvSpPr>
          </xdr:nvSpPr>
          <xdr:spPr>
            <a:xfrm>
              <a:off x="704850" y="1233932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143510</xdr:rowOff>
        </xdr:from>
        <xdr:to xmlns:xdr="http://schemas.openxmlformats.org/drawingml/2006/spreadsheetDrawing">
          <xdr:col>6</xdr:col>
          <xdr:colOff>19050</xdr:colOff>
          <xdr:row>77</xdr:row>
          <xdr:rowOff>19050</xdr:rowOff>
        </xdr:to>
        <xdr:sp textlink="">
          <xdr:nvSpPr>
            <xdr:cNvPr id="1097" name="チェック 73" hidden="1">
              <a:extLst>
                <a:ext uri="{63B3BB69-23CF-44E3-9099-C40C66FF867C}">
                  <a14:compatExt spid="_x0000_s1097"/>
                </a:ext>
              </a:extLst>
            </xdr:cNvPr>
            <xdr:cNvSpPr>
              <a:spLocks noRot="1" noChangeShapeType="1"/>
            </xdr:cNvSpPr>
          </xdr:nvSpPr>
          <xdr:spPr>
            <a:xfrm>
              <a:off x="704850" y="1251204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76</xdr:row>
          <xdr:rowOff>133350</xdr:rowOff>
        </xdr:from>
        <xdr:to xmlns:xdr="http://schemas.openxmlformats.org/drawingml/2006/spreadsheetDrawing">
          <xdr:col>6</xdr:col>
          <xdr:colOff>19050</xdr:colOff>
          <xdr:row>78</xdr:row>
          <xdr:rowOff>19050</xdr:rowOff>
        </xdr:to>
        <xdr:sp textlink="">
          <xdr:nvSpPr>
            <xdr:cNvPr id="1098" name="チェック 74" hidden="1">
              <a:extLst>
                <a:ext uri="{63B3BB69-23CF-44E3-9099-C40C66FF867C}">
                  <a14:compatExt spid="_x0000_s1098"/>
                </a:ext>
              </a:extLst>
            </xdr:cNvPr>
            <xdr:cNvSpPr>
              <a:spLocks noRot="1" noChangeShapeType="1"/>
            </xdr:cNvSpPr>
          </xdr:nvSpPr>
          <xdr:spPr>
            <a:xfrm>
              <a:off x="704850" y="1267333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152400</xdr:rowOff>
        </xdr:from>
        <xdr:to xmlns:xdr="http://schemas.openxmlformats.org/drawingml/2006/spreadsheetDrawing">
          <xdr:col>6</xdr:col>
          <xdr:colOff>19050</xdr:colOff>
          <xdr:row>79</xdr:row>
          <xdr:rowOff>28575</xdr:rowOff>
        </xdr:to>
        <xdr:sp textlink="">
          <xdr:nvSpPr>
            <xdr:cNvPr id="1099" name="チェック 75" hidden="1">
              <a:extLst>
                <a:ext uri="{63B3BB69-23CF-44E3-9099-C40C66FF867C}">
                  <a14:compatExt spid="_x0000_s1099"/>
                </a:ext>
              </a:extLst>
            </xdr:cNvPr>
            <xdr:cNvSpPr>
              <a:spLocks noRot="1" noChangeShapeType="1"/>
            </xdr:cNvSpPr>
          </xdr:nvSpPr>
          <xdr:spPr>
            <a:xfrm>
              <a:off x="704850" y="1286383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66675</xdr:rowOff>
        </xdr:from>
        <xdr:to xmlns:xdr="http://schemas.openxmlformats.org/drawingml/2006/spreadsheetDrawing">
          <xdr:col>6</xdr:col>
          <xdr:colOff>19050</xdr:colOff>
          <xdr:row>79</xdr:row>
          <xdr:rowOff>275590</xdr:rowOff>
        </xdr:to>
        <xdr:sp textlink="">
          <xdr:nvSpPr>
            <xdr:cNvPr id="1100" name="チェック 76" hidden="1">
              <a:extLst>
                <a:ext uri="{63B3BB69-23CF-44E3-9099-C40C66FF867C}">
                  <a14:compatExt spid="_x0000_s1100"/>
                </a:ext>
              </a:extLst>
            </xdr:cNvPr>
            <xdr:cNvSpPr>
              <a:spLocks noRot="1" noChangeShapeType="1"/>
            </xdr:cNvSpPr>
          </xdr:nvSpPr>
          <xdr:spPr>
            <a:xfrm>
              <a:off x="704850" y="1312100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313690</xdr:rowOff>
        </xdr:from>
        <xdr:to xmlns:xdr="http://schemas.openxmlformats.org/drawingml/2006/spreadsheetDrawing">
          <xdr:col>6</xdr:col>
          <xdr:colOff>19050</xdr:colOff>
          <xdr:row>81</xdr:row>
          <xdr:rowOff>28575</xdr:rowOff>
        </xdr:to>
        <xdr:sp textlink="">
          <xdr:nvSpPr>
            <xdr:cNvPr id="1101" name="チェック 77" hidden="1">
              <a:extLst>
                <a:ext uri="{63B3BB69-23CF-44E3-9099-C40C66FF867C}">
                  <a14:compatExt spid="_x0000_s1101"/>
                </a:ext>
              </a:extLst>
            </xdr:cNvPr>
            <xdr:cNvSpPr>
              <a:spLocks noRot="1" noChangeShapeType="1"/>
            </xdr:cNvSpPr>
          </xdr:nvSpPr>
          <xdr:spPr>
            <a:xfrm>
              <a:off x="704850" y="1336802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80</xdr:row>
          <xdr:rowOff>152400</xdr:rowOff>
        </xdr:from>
        <xdr:to xmlns:xdr="http://schemas.openxmlformats.org/drawingml/2006/spreadsheetDrawing">
          <xdr:col>6</xdr:col>
          <xdr:colOff>19050</xdr:colOff>
          <xdr:row>82</xdr:row>
          <xdr:rowOff>28575</xdr:rowOff>
        </xdr:to>
        <xdr:sp textlink="">
          <xdr:nvSpPr>
            <xdr:cNvPr id="1102" name="チェック 78" hidden="1">
              <a:extLst>
                <a:ext uri="{63B3BB69-23CF-44E3-9099-C40C66FF867C}">
                  <a14:compatExt spid="_x0000_s1102"/>
                </a:ext>
              </a:extLst>
            </xdr:cNvPr>
            <xdr:cNvSpPr>
              <a:spLocks noRot="1" noChangeShapeType="1"/>
            </xdr:cNvSpPr>
          </xdr:nvSpPr>
          <xdr:spPr>
            <a:xfrm>
              <a:off x="704850" y="1354010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48260</xdr:rowOff>
        </xdr:from>
        <xdr:to xmlns:xdr="http://schemas.openxmlformats.org/drawingml/2006/spreadsheetDrawing">
          <xdr:col>6</xdr:col>
          <xdr:colOff>19050</xdr:colOff>
          <xdr:row>82</xdr:row>
          <xdr:rowOff>257810</xdr:rowOff>
        </xdr:to>
        <xdr:sp textlink="">
          <xdr:nvSpPr>
            <xdr:cNvPr id="1103" name="チェック 79" hidden="1">
              <a:extLst>
                <a:ext uri="{63B3BB69-23CF-44E3-9099-C40C66FF867C}">
                  <a14:compatExt spid="_x0000_s1103"/>
                </a:ext>
              </a:extLst>
            </xdr:cNvPr>
            <xdr:cNvSpPr>
              <a:spLocks noRot="1" noChangeShapeType="1"/>
            </xdr:cNvSpPr>
          </xdr:nvSpPr>
          <xdr:spPr>
            <a:xfrm>
              <a:off x="704850" y="137883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67310</xdr:rowOff>
        </xdr:from>
        <xdr:to xmlns:xdr="http://schemas.openxmlformats.org/drawingml/2006/spreadsheetDrawing">
          <xdr:col>6</xdr:col>
          <xdr:colOff>19050</xdr:colOff>
          <xdr:row>83</xdr:row>
          <xdr:rowOff>275590</xdr:rowOff>
        </xdr:to>
        <xdr:sp textlink="">
          <xdr:nvSpPr>
            <xdr:cNvPr id="1104" name="チェック 80" hidden="1">
              <a:extLst>
                <a:ext uri="{63B3BB69-23CF-44E3-9099-C40C66FF867C}">
                  <a14:compatExt spid="_x0000_s1104"/>
                </a:ext>
              </a:extLst>
            </xdr:cNvPr>
            <xdr:cNvSpPr>
              <a:spLocks noRot="1" noChangeShapeType="1"/>
            </xdr:cNvSpPr>
          </xdr:nvSpPr>
          <xdr:spPr>
            <a:xfrm>
              <a:off x="704850" y="14121765"/>
              <a:ext cx="2095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314960</xdr:rowOff>
        </xdr:from>
        <xdr:to xmlns:xdr="http://schemas.openxmlformats.org/drawingml/2006/spreadsheetDrawing">
          <xdr:col>6</xdr:col>
          <xdr:colOff>19050</xdr:colOff>
          <xdr:row>85</xdr:row>
          <xdr:rowOff>29210</xdr:rowOff>
        </xdr:to>
        <xdr:sp textlink="">
          <xdr:nvSpPr>
            <xdr:cNvPr id="1105" name="チェック 81" hidden="1">
              <a:extLst>
                <a:ext uri="{63B3BB69-23CF-44E3-9099-C40C66FF867C}">
                  <a14:compatExt spid="_x0000_s1105"/>
                </a:ext>
              </a:extLst>
            </xdr:cNvPr>
            <xdr:cNvSpPr>
              <a:spLocks noRot="1" noChangeShapeType="1"/>
            </xdr:cNvSpPr>
          </xdr:nvSpPr>
          <xdr:spPr>
            <a:xfrm>
              <a:off x="704850" y="1436941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84</xdr:row>
          <xdr:rowOff>143510</xdr:rowOff>
        </xdr:from>
        <xdr:to xmlns:xdr="http://schemas.openxmlformats.org/drawingml/2006/spreadsheetDrawing">
          <xdr:col>6</xdr:col>
          <xdr:colOff>19050</xdr:colOff>
          <xdr:row>86</xdr:row>
          <xdr:rowOff>27940</xdr:rowOff>
        </xdr:to>
        <xdr:sp textlink="">
          <xdr:nvSpPr>
            <xdr:cNvPr id="1106" name="チェック 82" hidden="1">
              <a:extLst>
                <a:ext uri="{63B3BB69-23CF-44E3-9099-C40C66FF867C}">
                  <a14:compatExt spid="_x0000_s1106"/>
                </a:ext>
              </a:extLst>
            </xdr:cNvPr>
            <xdr:cNvSpPr>
              <a:spLocks noRot="1" noChangeShapeType="1"/>
            </xdr:cNvSpPr>
          </xdr:nvSpPr>
          <xdr:spPr>
            <a:xfrm>
              <a:off x="704850" y="1454086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38100</xdr:rowOff>
        </xdr:from>
        <xdr:to xmlns:xdr="http://schemas.openxmlformats.org/drawingml/2006/spreadsheetDrawing">
          <xdr:col>6</xdr:col>
          <xdr:colOff>19050</xdr:colOff>
          <xdr:row>86</xdr:row>
          <xdr:rowOff>256540</xdr:rowOff>
        </xdr:to>
        <xdr:sp textlink="">
          <xdr:nvSpPr>
            <xdr:cNvPr id="1107" name="チェック 83" hidden="1">
              <a:extLst>
                <a:ext uri="{63B3BB69-23CF-44E3-9099-C40C66FF867C}">
                  <a14:compatExt spid="_x0000_s1107"/>
                </a:ext>
              </a:extLst>
            </xdr:cNvPr>
            <xdr:cNvSpPr>
              <a:spLocks noRot="1" noChangeShapeType="1"/>
            </xdr:cNvSpPr>
          </xdr:nvSpPr>
          <xdr:spPr>
            <a:xfrm>
              <a:off x="704850" y="1477835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47625</xdr:rowOff>
        </xdr:from>
        <xdr:to xmlns:xdr="http://schemas.openxmlformats.org/drawingml/2006/spreadsheetDrawing">
          <xdr:col>6</xdr:col>
          <xdr:colOff>19050</xdr:colOff>
          <xdr:row>87</xdr:row>
          <xdr:rowOff>257175</xdr:rowOff>
        </xdr:to>
        <xdr:sp textlink="">
          <xdr:nvSpPr>
            <xdr:cNvPr id="1108" name="チェック 84" hidden="1">
              <a:extLst>
                <a:ext uri="{63B3BB69-23CF-44E3-9099-C40C66FF867C}">
                  <a14:compatExt spid="_x0000_s1108"/>
                </a:ext>
              </a:extLst>
            </xdr:cNvPr>
            <xdr:cNvSpPr>
              <a:spLocks noRot="1" noChangeShapeType="1"/>
            </xdr:cNvSpPr>
          </xdr:nvSpPr>
          <xdr:spPr>
            <a:xfrm>
              <a:off x="704850" y="1506410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38100</xdr:rowOff>
        </xdr:from>
        <xdr:to xmlns:xdr="http://schemas.openxmlformats.org/drawingml/2006/spreadsheetDrawing">
          <xdr:col>6</xdr:col>
          <xdr:colOff>19050</xdr:colOff>
          <xdr:row>88</xdr:row>
          <xdr:rowOff>257175</xdr:rowOff>
        </xdr:to>
        <xdr:sp textlink="">
          <xdr:nvSpPr>
            <xdr:cNvPr id="1109" name="チェック 85" hidden="1">
              <a:extLst>
                <a:ext uri="{63B3BB69-23CF-44E3-9099-C40C66FF867C}">
                  <a14:compatExt spid="_x0000_s1109"/>
                </a:ext>
              </a:extLst>
            </xdr:cNvPr>
            <xdr:cNvSpPr>
              <a:spLocks noRot="1" noChangeShapeType="1"/>
            </xdr:cNvSpPr>
          </xdr:nvSpPr>
          <xdr:spPr>
            <a:xfrm>
              <a:off x="704850" y="1535938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266065</xdr:rowOff>
        </xdr:from>
        <xdr:to xmlns:xdr="http://schemas.openxmlformats.org/drawingml/2006/spreadsheetDrawing">
          <xdr:col>6</xdr:col>
          <xdr:colOff>19050</xdr:colOff>
          <xdr:row>90</xdr:row>
          <xdr:rowOff>29210</xdr:rowOff>
        </xdr:to>
        <xdr:sp textlink="">
          <xdr:nvSpPr>
            <xdr:cNvPr id="1110" name="チェック 86" hidden="1">
              <a:extLst>
                <a:ext uri="{63B3BB69-23CF-44E3-9099-C40C66FF867C}">
                  <a14:compatExt spid="_x0000_s1110"/>
                </a:ext>
              </a:extLst>
            </xdr:cNvPr>
            <xdr:cNvSpPr>
              <a:spLocks noRot="1" noChangeShapeType="1"/>
            </xdr:cNvSpPr>
          </xdr:nvSpPr>
          <xdr:spPr>
            <a:xfrm>
              <a:off x="704850" y="1558734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38100</xdr:rowOff>
        </xdr:from>
        <xdr:to xmlns:xdr="http://schemas.openxmlformats.org/drawingml/2006/spreadsheetDrawing">
          <xdr:col>6</xdr:col>
          <xdr:colOff>19050</xdr:colOff>
          <xdr:row>90</xdr:row>
          <xdr:rowOff>257175</xdr:rowOff>
        </xdr:to>
        <xdr:sp textlink="">
          <xdr:nvSpPr>
            <xdr:cNvPr id="1112" name="チェック 88" hidden="1">
              <a:extLst>
                <a:ext uri="{63B3BB69-23CF-44E3-9099-C40C66FF867C}">
                  <a14:compatExt spid="_x0000_s1112"/>
                </a:ext>
              </a:extLst>
            </xdr:cNvPr>
            <xdr:cNvSpPr>
              <a:spLocks noRot="1" noChangeShapeType="1"/>
            </xdr:cNvSpPr>
          </xdr:nvSpPr>
          <xdr:spPr>
            <a:xfrm>
              <a:off x="704850" y="1582610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266065</xdr:rowOff>
        </xdr:from>
        <xdr:to xmlns:xdr="http://schemas.openxmlformats.org/drawingml/2006/spreadsheetDrawing">
          <xdr:col>6</xdr:col>
          <xdr:colOff>19050</xdr:colOff>
          <xdr:row>92</xdr:row>
          <xdr:rowOff>29210</xdr:rowOff>
        </xdr:to>
        <xdr:sp textlink="">
          <xdr:nvSpPr>
            <xdr:cNvPr id="1113" name="チェック 89" hidden="1">
              <a:extLst>
                <a:ext uri="{63B3BB69-23CF-44E3-9099-C40C66FF867C}">
                  <a14:compatExt spid="_x0000_s1113"/>
                </a:ext>
              </a:extLst>
            </xdr:cNvPr>
            <xdr:cNvSpPr>
              <a:spLocks noRot="1" noChangeShapeType="1"/>
            </xdr:cNvSpPr>
          </xdr:nvSpPr>
          <xdr:spPr>
            <a:xfrm>
              <a:off x="704850" y="1605407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91</xdr:row>
          <xdr:rowOff>143510</xdr:rowOff>
        </xdr:from>
        <xdr:to xmlns:xdr="http://schemas.openxmlformats.org/drawingml/2006/spreadsheetDrawing">
          <xdr:col>6</xdr:col>
          <xdr:colOff>19050</xdr:colOff>
          <xdr:row>93</xdr:row>
          <xdr:rowOff>28575</xdr:rowOff>
        </xdr:to>
        <xdr:sp textlink="">
          <xdr:nvSpPr>
            <xdr:cNvPr id="1114" name="チェック 90" hidden="1">
              <a:extLst>
                <a:ext uri="{63B3BB69-23CF-44E3-9099-C40C66FF867C}">
                  <a14:compatExt spid="_x0000_s1114"/>
                </a:ext>
              </a:extLst>
            </xdr:cNvPr>
            <xdr:cNvSpPr>
              <a:spLocks noRot="1" noChangeShapeType="1"/>
            </xdr:cNvSpPr>
          </xdr:nvSpPr>
          <xdr:spPr>
            <a:xfrm>
              <a:off x="704850" y="1622679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92</xdr:row>
          <xdr:rowOff>143510</xdr:rowOff>
        </xdr:from>
        <xdr:to xmlns:xdr="http://schemas.openxmlformats.org/drawingml/2006/spreadsheetDrawing">
          <xdr:col>6</xdr:col>
          <xdr:colOff>19050</xdr:colOff>
          <xdr:row>94</xdr:row>
          <xdr:rowOff>28575</xdr:rowOff>
        </xdr:to>
        <xdr:sp textlink="">
          <xdr:nvSpPr>
            <xdr:cNvPr id="1115" name="チェック 91" hidden="1">
              <a:extLst>
                <a:ext uri="{63B3BB69-23CF-44E3-9099-C40C66FF867C}">
                  <a14:compatExt spid="_x0000_s1115"/>
                </a:ext>
              </a:extLst>
            </xdr:cNvPr>
            <xdr:cNvSpPr>
              <a:spLocks noRot="1" noChangeShapeType="1"/>
            </xdr:cNvSpPr>
          </xdr:nvSpPr>
          <xdr:spPr>
            <a:xfrm>
              <a:off x="704850" y="16398240"/>
              <a:ext cx="209550" cy="237490"/>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287770" y="111760"/>
          <a:ext cx="5814695" cy="1584325"/>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351530" y="2912745"/>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3"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5"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7"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64</xdr:row>
          <xdr:rowOff>152400</xdr:rowOff>
        </xdr:from>
        <xdr:to xmlns:xdr="http://schemas.openxmlformats.org/drawingml/2006/spreadsheetDrawing">
          <xdr:col>6</xdr:col>
          <xdr:colOff>19050</xdr:colOff>
          <xdr:row>66</xdr:row>
          <xdr:rowOff>19050</xdr:rowOff>
        </xdr:to>
        <xdr:sp textlink="">
          <xdr:nvSpPr>
            <xdr:cNvPr id="7195" name="チェック 27" hidden="1">
              <a:extLst>
                <a:ext uri="{63B3BB69-23CF-44E3-9099-C40C66FF867C}">
                  <a14:compatExt spid="_x0000_s7195"/>
                </a:ext>
              </a:extLst>
            </xdr:cNvPr>
            <xdr:cNvSpPr>
              <a:spLocks noRot="1" noChangeShapeType="1"/>
            </xdr:cNvSpPr>
          </xdr:nvSpPr>
          <xdr:spPr>
            <a:xfrm>
              <a:off x="704850" y="113309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65</xdr:row>
          <xdr:rowOff>152400</xdr:rowOff>
        </xdr:from>
        <xdr:to xmlns:xdr="http://schemas.openxmlformats.org/drawingml/2006/spreadsheetDrawing">
          <xdr:col>6</xdr:col>
          <xdr:colOff>19050</xdr:colOff>
          <xdr:row>67</xdr:row>
          <xdr:rowOff>19050</xdr:rowOff>
        </xdr:to>
        <xdr:sp textlink="">
          <xdr:nvSpPr>
            <xdr:cNvPr id="7196" name="チェック 28" hidden="1">
              <a:extLst>
                <a:ext uri="{63B3BB69-23CF-44E3-9099-C40C66FF867C}">
                  <a14:compatExt spid="_x0000_s7196"/>
                </a:ext>
              </a:extLst>
            </xdr:cNvPr>
            <xdr:cNvSpPr>
              <a:spLocks noRot="1" noChangeShapeType="1"/>
            </xdr:cNvSpPr>
          </xdr:nvSpPr>
          <xdr:spPr>
            <a:xfrm>
              <a:off x="704850" y="115119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19050</xdr:rowOff>
        </xdr:from>
        <xdr:to xmlns:xdr="http://schemas.openxmlformats.org/drawingml/2006/spreadsheetDrawing">
          <xdr:col>6</xdr:col>
          <xdr:colOff>19050</xdr:colOff>
          <xdr:row>67</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704850" y="11721465"/>
              <a:ext cx="2095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247650</xdr:rowOff>
        </xdr:from>
        <xdr:to xmlns:xdr="http://schemas.openxmlformats.org/drawingml/2006/spreadsheetDrawing">
          <xdr:col>6</xdr:col>
          <xdr:colOff>19050</xdr:colOff>
          <xdr:row>69</xdr:row>
          <xdr:rowOff>19050</xdr:rowOff>
        </xdr:to>
        <xdr:sp textlink="">
          <xdr:nvSpPr>
            <xdr:cNvPr id="7198" name="チェック 30" hidden="1">
              <a:extLst>
                <a:ext uri="{63B3BB69-23CF-44E3-9099-C40C66FF867C}">
                  <a14:compatExt spid="_x0000_s7198"/>
                </a:ext>
              </a:extLst>
            </xdr:cNvPr>
            <xdr:cNvSpPr>
              <a:spLocks noRot="1" noChangeShapeType="1"/>
            </xdr:cNvSpPr>
          </xdr:nvSpPr>
          <xdr:spPr>
            <a:xfrm>
              <a:off x="704850" y="1195006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94615</xdr:rowOff>
        </xdr:from>
        <xdr:to xmlns:xdr="http://schemas.openxmlformats.org/drawingml/2006/spreadsheetDrawing">
          <xdr:col>6</xdr:col>
          <xdr:colOff>19050</xdr:colOff>
          <xdr:row>69</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704850" y="1223518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380365</xdr:rowOff>
        </xdr:from>
        <xdr:to xmlns:xdr="http://schemas.openxmlformats.org/drawingml/2006/spreadsheetDrawing">
          <xdr:col>6</xdr:col>
          <xdr:colOff>19050</xdr:colOff>
          <xdr:row>71</xdr:row>
          <xdr:rowOff>19050</xdr:rowOff>
        </xdr:to>
        <xdr:sp textlink="">
          <xdr:nvSpPr>
            <xdr:cNvPr id="7200" name="チェック 32" hidden="1">
              <a:extLst>
                <a:ext uri="{63B3BB69-23CF-44E3-9099-C40C66FF867C}">
                  <a14:compatExt spid="_x0000_s7200"/>
                </a:ext>
              </a:extLst>
            </xdr:cNvPr>
            <xdr:cNvSpPr>
              <a:spLocks noRot="1" noChangeShapeType="1"/>
            </xdr:cNvSpPr>
          </xdr:nvSpPr>
          <xdr:spPr>
            <a:xfrm>
              <a:off x="704850" y="125209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143510</xdr:rowOff>
        </xdr:from>
        <xdr:to xmlns:xdr="http://schemas.openxmlformats.org/drawingml/2006/spreadsheetDrawing">
          <xdr:col>6</xdr:col>
          <xdr:colOff>19050</xdr:colOff>
          <xdr:row>72</xdr:row>
          <xdr:rowOff>19050</xdr:rowOff>
        </xdr:to>
        <xdr:sp textlink="">
          <xdr:nvSpPr>
            <xdr:cNvPr id="7201" name="チェック 33" hidden="1">
              <a:extLst>
                <a:ext uri="{63B3BB69-23CF-44E3-9099-C40C66FF867C}">
                  <a14:compatExt spid="_x0000_s7201"/>
                </a:ext>
              </a:extLst>
            </xdr:cNvPr>
            <xdr:cNvSpPr>
              <a:spLocks noRot="1" noChangeShapeType="1"/>
            </xdr:cNvSpPr>
          </xdr:nvSpPr>
          <xdr:spPr>
            <a:xfrm>
              <a:off x="704850" y="126936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71</xdr:row>
          <xdr:rowOff>152400</xdr:rowOff>
        </xdr:from>
        <xdr:to xmlns:xdr="http://schemas.openxmlformats.org/drawingml/2006/spreadsheetDrawing">
          <xdr:col>6</xdr:col>
          <xdr:colOff>19050</xdr:colOff>
          <xdr:row>73</xdr:row>
          <xdr:rowOff>19050</xdr:rowOff>
        </xdr:to>
        <xdr:sp textlink="">
          <xdr:nvSpPr>
            <xdr:cNvPr id="7202" name="チェック 34" hidden="1">
              <a:extLst>
                <a:ext uri="{63B3BB69-23CF-44E3-9099-C40C66FF867C}">
                  <a14:compatExt spid="_x0000_s7202"/>
                </a:ext>
              </a:extLst>
            </xdr:cNvPr>
            <xdr:cNvSpPr>
              <a:spLocks noRot="1" noChangeShapeType="1"/>
            </xdr:cNvSpPr>
          </xdr:nvSpPr>
          <xdr:spPr>
            <a:xfrm>
              <a:off x="704850" y="128739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152400</xdr:rowOff>
        </xdr:from>
        <xdr:to xmlns:xdr="http://schemas.openxmlformats.org/drawingml/2006/spreadsheetDrawing">
          <xdr:col>6</xdr:col>
          <xdr:colOff>19050</xdr:colOff>
          <xdr:row>74</xdr:row>
          <xdr:rowOff>28575</xdr:rowOff>
        </xdr:to>
        <xdr:sp textlink="">
          <xdr:nvSpPr>
            <xdr:cNvPr id="7203" name="チェック 35" hidden="1">
              <a:extLst>
                <a:ext uri="{63B3BB69-23CF-44E3-9099-C40C66FF867C}">
                  <a14:compatExt spid="_x0000_s7203"/>
                </a:ext>
              </a:extLst>
            </xdr:cNvPr>
            <xdr:cNvSpPr>
              <a:spLocks noRot="1" noChangeShapeType="1"/>
            </xdr:cNvSpPr>
          </xdr:nvSpPr>
          <xdr:spPr>
            <a:xfrm>
              <a:off x="704850" y="130454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66675</xdr:rowOff>
        </xdr:from>
        <xdr:to xmlns:xdr="http://schemas.openxmlformats.org/drawingml/2006/spreadsheetDrawing">
          <xdr:col>6</xdr:col>
          <xdr:colOff>19050</xdr:colOff>
          <xdr:row>74</xdr:row>
          <xdr:rowOff>275590</xdr:rowOff>
        </xdr:to>
        <xdr:sp textlink="">
          <xdr:nvSpPr>
            <xdr:cNvPr id="7204" name="チェック 36" hidden="1">
              <a:extLst>
                <a:ext uri="{63B3BB69-23CF-44E3-9099-C40C66FF867C}">
                  <a14:compatExt spid="_x0000_s7204"/>
                </a:ext>
              </a:extLst>
            </xdr:cNvPr>
            <xdr:cNvSpPr>
              <a:spLocks noRot="1" noChangeShapeType="1"/>
            </xdr:cNvSpPr>
          </xdr:nvSpPr>
          <xdr:spPr>
            <a:xfrm>
              <a:off x="704850" y="1330261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313690</xdr:rowOff>
        </xdr:from>
        <xdr:to xmlns:xdr="http://schemas.openxmlformats.org/drawingml/2006/spreadsheetDrawing">
          <xdr:col>6</xdr:col>
          <xdr:colOff>19050</xdr:colOff>
          <xdr:row>76</xdr:row>
          <xdr:rowOff>28575</xdr:rowOff>
        </xdr:to>
        <xdr:sp textlink="">
          <xdr:nvSpPr>
            <xdr:cNvPr id="7205" name="チェック 37" hidden="1">
              <a:extLst>
                <a:ext uri="{63B3BB69-23CF-44E3-9099-C40C66FF867C}">
                  <a14:compatExt spid="_x0000_s7205"/>
                </a:ext>
              </a:extLst>
            </xdr:cNvPr>
            <xdr:cNvSpPr>
              <a:spLocks noRot="1" noChangeShapeType="1"/>
            </xdr:cNvSpPr>
          </xdr:nvSpPr>
          <xdr:spPr>
            <a:xfrm>
              <a:off x="704850" y="135496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152400</xdr:rowOff>
        </xdr:from>
        <xdr:to xmlns:xdr="http://schemas.openxmlformats.org/drawingml/2006/spreadsheetDrawing">
          <xdr:col>6</xdr:col>
          <xdr:colOff>19050</xdr:colOff>
          <xdr:row>77</xdr:row>
          <xdr:rowOff>28575</xdr:rowOff>
        </xdr:to>
        <xdr:sp textlink="">
          <xdr:nvSpPr>
            <xdr:cNvPr id="7206" name="チェック 38" hidden="1">
              <a:extLst>
                <a:ext uri="{63B3BB69-23CF-44E3-9099-C40C66FF867C}">
                  <a14:compatExt spid="_x0000_s7206"/>
                </a:ext>
              </a:extLst>
            </xdr:cNvPr>
            <xdr:cNvSpPr>
              <a:spLocks noRot="1" noChangeShapeType="1"/>
            </xdr:cNvSpPr>
          </xdr:nvSpPr>
          <xdr:spPr>
            <a:xfrm>
              <a:off x="704850" y="1372171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48260</xdr:rowOff>
        </xdr:from>
        <xdr:to xmlns:xdr="http://schemas.openxmlformats.org/drawingml/2006/spreadsheetDrawing">
          <xdr:col>6</xdr:col>
          <xdr:colOff>19050</xdr:colOff>
          <xdr:row>77</xdr:row>
          <xdr:rowOff>257810</xdr:rowOff>
        </xdr:to>
        <xdr:sp textlink="">
          <xdr:nvSpPr>
            <xdr:cNvPr id="7207" name="チェック 39" hidden="1">
              <a:extLst>
                <a:ext uri="{63B3BB69-23CF-44E3-9099-C40C66FF867C}">
                  <a14:compatExt spid="_x0000_s7207"/>
                </a:ext>
              </a:extLst>
            </xdr:cNvPr>
            <xdr:cNvSpPr>
              <a:spLocks noRot="1" noChangeShapeType="1"/>
            </xdr:cNvSpPr>
          </xdr:nvSpPr>
          <xdr:spPr>
            <a:xfrm>
              <a:off x="704850" y="1397000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67310</xdr:rowOff>
        </xdr:from>
        <xdr:to xmlns:xdr="http://schemas.openxmlformats.org/drawingml/2006/spreadsheetDrawing">
          <xdr:col>6</xdr:col>
          <xdr:colOff>19050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704850" y="14303375"/>
              <a:ext cx="20955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314960</xdr:rowOff>
        </xdr:from>
        <xdr:to xmlns:xdr="http://schemas.openxmlformats.org/drawingml/2006/spreadsheetDrawing">
          <xdr:col>6</xdr:col>
          <xdr:colOff>19050</xdr:colOff>
          <xdr:row>80</xdr:row>
          <xdr:rowOff>29210</xdr:rowOff>
        </xdr:to>
        <xdr:sp textlink="">
          <xdr:nvSpPr>
            <xdr:cNvPr id="7209" name="チェック 41" hidden="1">
              <a:extLst>
                <a:ext uri="{63B3BB69-23CF-44E3-9099-C40C66FF867C}">
                  <a14:compatExt spid="_x0000_s7209"/>
                </a:ext>
              </a:extLst>
            </xdr:cNvPr>
            <xdr:cNvSpPr>
              <a:spLocks noRot="1" noChangeShapeType="1"/>
            </xdr:cNvSpPr>
          </xdr:nvSpPr>
          <xdr:spPr>
            <a:xfrm>
              <a:off x="704850" y="1455102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143510</xdr:rowOff>
        </xdr:from>
        <xdr:to xmlns:xdr="http://schemas.openxmlformats.org/drawingml/2006/spreadsheetDrawing">
          <xdr:col>6</xdr:col>
          <xdr:colOff>19050</xdr:colOff>
          <xdr:row>81</xdr:row>
          <xdr:rowOff>27940</xdr:rowOff>
        </xdr:to>
        <xdr:sp textlink="">
          <xdr:nvSpPr>
            <xdr:cNvPr id="7210" name="チェック 42" hidden="1">
              <a:extLst>
                <a:ext uri="{63B3BB69-23CF-44E3-9099-C40C66FF867C}">
                  <a14:compatExt spid="_x0000_s7210"/>
                </a:ext>
              </a:extLst>
            </xdr:cNvPr>
            <xdr:cNvSpPr>
              <a:spLocks noRot="1" noChangeShapeType="1"/>
            </xdr:cNvSpPr>
          </xdr:nvSpPr>
          <xdr:spPr>
            <a:xfrm>
              <a:off x="704850" y="1472247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81</xdr:row>
          <xdr:rowOff>38100</xdr:rowOff>
        </xdr:from>
        <xdr:to xmlns:xdr="http://schemas.openxmlformats.org/drawingml/2006/spreadsheetDrawing">
          <xdr:col>6</xdr:col>
          <xdr:colOff>19050</xdr:colOff>
          <xdr:row>81</xdr:row>
          <xdr:rowOff>256540</xdr:rowOff>
        </xdr:to>
        <xdr:sp textlink="">
          <xdr:nvSpPr>
            <xdr:cNvPr id="7211" name="チェック 43" hidden="1">
              <a:extLst>
                <a:ext uri="{63B3BB69-23CF-44E3-9099-C40C66FF867C}">
                  <a14:compatExt spid="_x0000_s7211"/>
                </a:ext>
              </a:extLst>
            </xdr:cNvPr>
            <xdr:cNvSpPr>
              <a:spLocks noRot="1" noChangeShapeType="1"/>
            </xdr:cNvSpPr>
          </xdr:nvSpPr>
          <xdr:spPr>
            <a:xfrm>
              <a:off x="704850" y="1495996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47625</xdr:rowOff>
        </xdr:from>
        <xdr:to xmlns:xdr="http://schemas.openxmlformats.org/drawingml/2006/spreadsheetDrawing">
          <xdr:col>6</xdr:col>
          <xdr:colOff>19050</xdr:colOff>
          <xdr:row>82</xdr:row>
          <xdr:rowOff>257175</xdr:rowOff>
        </xdr:to>
        <xdr:sp textlink="">
          <xdr:nvSpPr>
            <xdr:cNvPr id="7212" name="チェック 44" hidden="1">
              <a:extLst>
                <a:ext uri="{63B3BB69-23CF-44E3-9099-C40C66FF867C}">
                  <a14:compatExt spid="_x0000_s7212"/>
                </a:ext>
              </a:extLst>
            </xdr:cNvPr>
            <xdr:cNvSpPr>
              <a:spLocks noRot="1" noChangeShapeType="1"/>
            </xdr:cNvSpPr>
          </xdr:nvSpPr>
          <xdr:spPr>
            <a:xfrm>
              <a:off x="704850" y="152457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38100</xdr:rowOff>
        </xdr:from>
        <xdr:to xmlns:xdr="http://schemas.openxmlformats.org/drawingml/2006/spreadsheetDrawing">
          <xdr:col>6</xdr:col>
          <xdr:colOff>19050</xdr:colOff>
          <xdr:row>83</xdr:row>
          <xdr:rowOff>257175</xdr:rowOff>
        </xdr:to>
        <xdr:sp textlink="">
          <xdr:nvSpPr>
            <xdr:cNvPr id="7213" name="チェック 45" hidden="1">
              <a:extLst>
                <a:ext uri="{63B3BB69-23CF-44E3-9099-C40C66FF867C}">
                  <a14:compatExt spid="_x0000_s7213"/>
                </a:ext>
              </a:extLst>
            </xdr:cNvPr>
            <xdr:cNvSpPr>
              <a:spLocks noRot="1" noChangeShapeType="1"/>
            </xdr:cNvSpPr>
          </xdr:nvSpPr>
          <xdr:spPr>
            <a:xfrm>
              <a:off x="704850" y="1554099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266065</xdr:rowOff>
        </xdr:from>
        <xdr:to xmlns:xdr="http://schemas.openxmlformats.org/drawingml/2006/spreadsheetDrawing">
          <xdr:col>6</xdr:col>
          <xdr:colOff>19050</xdr:colOff>
          <xdr:row>85</xdr:row>
          <xdr:rowOff>29210</xdr:rowOff>
        </xdr:to>
        <xdr:sp textlink="">
          <xdr:nvSpPr>
            <xdr:cNvPr id="7214" name="チェック 46" hidden="1">
              <a:extLst>
                <a:ext uri="{63B3BB69-23CF-44E3-9099-C40C66FF867C}">
                  <a14:compatExt spid="_x0000_s7214"/>
                </a:ext>
              </a:extLst>
            </xdr:cNvPr>
            <xdr:cNvSpPr>
              <a:spLocks noRot="1" noChangeShapeType="1"/>
            </xdr:cNvSpPr>
          </xdr:nvSpPr>
          <xdr:spPr>
            <a:xfrm>
              <a:off x="704850" y="1576895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38100</xdr:rowOff>
        </xdr:from>
        <xdr:to xmlns:xdr="http://schemas.openxmlformats.org/drawingml/2006/spreadsheetDrawing">
          <xdr:col>6</xdr:col>
          <xdr:colOff>19050</xdr:colOff>
          <xdr:row>85</xdr:row>
          <xdr:rowOff>257175</xdr:rowOff>
        </xdr:to>
        <xdr:sp textlink="">
          <xdr:nvSpPr>
            <xdr:cNvPr id="7215" name="チェック 47" hidden="1">
              <a:extLst>
                <a:ext uri="{63B3BB69-23CF-44E3-9099-C40C66FF867C}">
                  <a14:compatExt spid="_x0000_s7215"/>
                </a:ext>
              </a:extLst>
            </xdr:cNvPr>
            <xdr:cNvSpPr>
              <a:spLocks noRot="1" noChangeShapeType="1"/>
            </xdr:cNvSpPr>
          </xdr:nvSpPr>
          <xdr:spPr>
            <a:xfrm>
              <a:off x="704850" y="1600771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266065</xdr:rowOff>
        </xdr:from>
        <xdr:to xmlns:xdr="http://schemas.openxmlformats.org/drawingml/2006/spreadsheetDrawing">
          <xdr:col>6</xdr:col>
          <xdr:colOff>19050</xdr:colOff>
          <xdr:row>87</xdr:row>
          <xdr:rowOff>29210</xdr:rowOff>
        </xdr:to>
        <xdr:sp textlink="">
          <xdr:nvSpPr>
            <xdr:cNvPr id="7216" name="チェック 48" hidden="1">
              <a:extLst>
                <a:ext uri="{63B3BB69-23CF-44E3-9099-C40C66FF867C}">
                  <a14:compatExt spid="_x0000_s7216"/>
                </a:ext>
              </a:extLst>
            </xdr:cNvPr>
            <xdr:cNvSpPr>
              <a:spLocks noRot="1" noChangeShapeType="1"/>
            </xdr:cNvSpPr>
          </xdr:nvSpPr>
          <xdr:spPr>
            <a:xfrm>
              <a:off x="704850" y="1623568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143510</xdr:rowOff>
        </xdr:from>
        <xdr:to xmlns:xdr="http://schemas.openxmlformats.org/drawingml/2006/spreadsheetDrawing">
          <xdr:col>6</xdr:col>
          <xdr:colOff>19050</xdr:colOff>
          <xdr:row>88</xdr:row>
          <xdr:rowOff>28575</xdr:rowOff>
        </xdr:to>
        <xdr:sp textlink="">
          <xdr:nvSpPr>
            <xdr:cNvPr id="7217" name="チェック 49" hidden="1">
              <a:extLst>
                <a:ext uri="{63B3BB69-23CF-44E3-9099-C40C66FF867C}">
                  <a14:compatExt spid="_x0000_s7217"/>
                </a:ext>
              </a:extLst>
            </xdr:cNvPr>
            <xdr:cNvSpPr>
              <a:spLocks noRot="1" noChangeShapeType="1"/>
            </xdr:cNvSpPr>
          </xdr:nvSpPr>
          <xdr:spPr>
            <a:xfrm>
              <a:off x="704850" y="1640840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143510</xdr:rowOff>
        </xdr:from>
        <xdr:to xmlns:xdr="http://schemas.openxmlformats.org/drawingml/2006/spreadsheetDrawing">
          <xdr:col>6</xdr:col>
          <xdr:colOff>19050</xdr:colOff>
          <xdr:row>89</xdr:row>
          <xdr:rowOff>9525</xdr:rowOff>
        </xdr:to>
        <xdr:sp textlink="">
          <xdr:nvSpPr>
            <xdr:cNvPr id="7218" name="チェック 50" hidden="1">
              <a:extLst>
                <a:ext uri="{63B3BB69-23CF-44E3-9099-C40C66FF867C}">
                  <a14:compatExt spid="_x0000_s7218"/>
                </a:ext>
              </a:extLst>
            </xdr:cNvPr>
            <xdr:cNvSpPr>
              <a:spLocks noRot="1" noChangeShapeType="1"/>
            </xdr:cNvSpPr>
          </xdr:nvSpPr>
          <xdr:spPr>
            <a:xfrm>
              <a:off x="704850" y="165798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9"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1"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3"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5"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33</xdr:row>
          <xdr:rowOff>133350</xdr:rowOff>
        </xdr:from>
        <xdr:to xmlns:xdr="http://schemas.openxmlformats.org/drawingml/2006/spreadsheetDrawing">
          <xdr:col>4</xdr:col>
          <xdr:colOff>95250</xdr:colOff>
          <xdr:row>36</xdr:row>
          <xdr:rowOff>0</xdr:rowOff>
        </xdr:to>
        <xdr:sp textlink="">
          <xdr:nvSpPr>
            <xdr:cNvPr id="7268" name="チェック 100" hidden="1">
              <a:extLst>
                <a:ext uri="{63B3BB69-23CF-44E3-9099-C40C66FF867C}">
                  <a14:compatExt spid="_x0000_s7268"/>
                </a:ext>
              </a:extLst>
            </xdr:cNvPr>
            <xdr:cNvSpPr>
              <a:spLocks noRot="1" noChangeShapeType="1"/>
            </xdr:cNvSpPr>
          </xdr:nvSpPr>
          <xdr:spPr>
            <a:xfrm>
              <a:off x="381000" y="629221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36</xdr:row>
          <xdr:rowOff>133350</xdr:rowOff>
        </xdr:from>
        <xdr:to xmlns:xdr="http://schemas.openxmlformats.org/drawingml/2006/spreadsheetDrawing">
          <xdr:col>4</xdr:col>
          <xdr:colOff>95250</xdr:colOff>
          <xdr:row>39</xdr:row>
          <xdr:rowOff>0</xdr:rowOff>
        </xdr:to>
        <xdr:sp textlink="">
          <xdr:nvSpPr>
            <xdr:cNvPr id="7269" name="チェック 101" hidden="1">
              <a:extLst>
                <a:ext uri="{63B3BB69-23CF-44E3-9099-C40C66FF867C}">
                  <a14:compatExt spid="_x0000_s7269"/>
                </a:ext>
              </a:extLst>
            </xdr:cNvPr>
            <xdr:cNvSpPr>
              <a:spLocks noRot="1" noChangeShapeType="1"/>
            </xdr:cNvSpPr>
          </xdr:nvSpPr>
          <xdr:spPr>
            <a:xfrm>
              <a:off x="381000" y="667321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41</xdr:row>
          <xdr:rowOff>133350</xdr:rowOff>
        </xdr:from>
        <xdr:to xmlns:xdr="http://schemas.openxmlformats.org/drawingml/2006/spreadsheetDrawing">
          <xdr:col>4</xdr:col>
          <xdr:colOff>95250</xdr:colOff>
          <xdr:row>44</xdr:row>
          <xdr:rowOff>19050</xdr:rowOff>
        </xdr:to>
        <xdr:sp textlink="">
          <xdr:nvSpPr>
            <xdr:cNvPr id="7270" name="チェック 102" hidden="1">
              <a:extLst>
                <a:ext uri="{63B3BB69-23CF-44E3-9099-C40C66FF867C}">
                  <a14:compatExt spid="_x0000_s7270"/>
                </a:ext>
              </a:extLst>
            </xdr:cNvPr>
            <xdr:cNvSpPr>
              <a:spLocks noRot="1" noChangeShapeType="1"/>
            </xdr:cNvSpPr>
          </xdr:nvSpPr>
          <xdr:spPr>
            <a:xfrm>
              <a:off x="381000" y="73971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44</xdr:row>
          <xdr:rowOff>133350</xdr:rowOff>
        </xdr:from>
        <xdr:to xmlns:xdr="http://schemas.openxmlformats.org/drawingml/2006/spreadsheetDrawing">
          <xdr:col>4</xdr:col>
          <xdr:colOff>95250</xdr:colOff>
          <xdr:row>46</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381000" y="7768590"/>
              <a:ext cx="285750" cy="247650"/>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211570" y="126365"/>
          <a:ext cx="568452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94040"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本様式は、介護サービス事業所等が、新加算等のキャリアパス要件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4.xml" /><Relationship Id="rId5" Type="http://schemas.openxmlformats.org/officeDocument/2006/relationships/ctrlProp" Target="../ctrlProps/ctrlProp45.xml" /><Relationship Id="rId6" Type="http://schemas.openxmlformats.org/officeDocument/2006/relationships/ctrlProp" Target="../ctrlProps/ctrlProp46.xml" /><Relationship Id="rId7" Type="http://schemas.openxmlformats.org/officeDocument/2006/relationships/ctrlProp" Target="../ctrlProps/ctrlProp47.xml" /><Relationship Id="rId8" Type="http://schemas.openxmlformats.org/officeDocument/2006/relationships/ctrlProp" Target="../ctrlProps/ctrlProp48.xml" /><Relationship Id="rId9" Type="http://schemas.openxmlformats.org/officeDocument/2006/relationships/ctrlProp" Target="../ctrlProps/ctrlProp49.xml" /><Relationship Id="rId10" Type="http://schemas.openxmlformats.org/officeDocument/2006/relationships/ctrlProp" Target="../ctrlProps/ctrlProp50.xml" /><Relationship Id="rId11" Type="http://schemas.openxmlformats.org/officeDocument/2006/relationships/ctrlProp" Target="../ctrlProps/ctrlProp51.xml" /><Relationship Id="rId12" Type="http://schemas.openxmlformats.org/officeDocument/2006/relationships/ctrlProp" Target="../ctrlProps/ctrlProp52.xml" /><Relationship Id="rId13" Type="http://schemas.openxmlformats.org/officeDocument/2006/relationships/ctrlProp" Target="../ctrlProps/ctrlProp53.xml" /><Relationship Id="rId14" Type="http://schemas.openxmlformats.org/officeDocument/2006/relationships/ctrlProp" Target="../ctrlProps/ctrlProp54.xml" /><Relationship Id="rId15" Type="http://schemas.openxmlformats.org/officeDocument/2006/relationships/ctrlProp" Target="../ctrlProps/ctrlProp55.xml" /><Relationship Id="rId16" Type="http://schemas.openxmlformats.org/officeDocument/2006/relationships/ctrlProp" Target="../ctrlProps/ctrlProp56.xml" /><Relationship Id="rId17" Type="http://schemas.openxmlformats.org/officeDocument/2006/relationships/ctrlProp" Target="../ctrlProps/ctrlProp57.xml" /><Relationship Id="rId18" Type="http://schemas.openxmlformats.org/officeDocument/2006/relationships/ctrlProp" Target="../ctrlProps/ctrlProp58.xml" /><Relationship Id="rId19" Type="http://schemas.openxmlformats.org/officeDocument/2006/relationships/ctrlProp" Target="../ctrlProps/ctrlProp59.xml" /><Relationship Id="rId20" Type="http://schemas.openxmlformats.org/officeDocument/2006/relationships/ctrlProp" Target="../ctrlProps/ctrlProp60.xml" /><Relationship Id="rId21" Type="http://schemas.openxmlformats.org/officeDocument/2006/relationships/ctrlProp" Target="../ctrlProps/ctrlProp61.xml" /><Relationship Id="rId22" Type="http://schemas.openxmlformats.org/officeDocument/2006/relationships/ctrlProp" Target="../ctrlProps/ctrlProp62.xml" /><Relationship Id="rId23" Type="http://schemas.openxmlformats.org/officeDocument/2006/relationships/ctrlProp" Target="../ctrlProps/ctrlProp63.xml" /><Relationship Id="rId24" Type="http://schemas.openxmlformats.org/officeDocument/2006/relationships/ctrlProp" Target="../ctrlProps/ctrlProp64.xml" /><Relationship Id="rId25" Type="http://schemas.openxmlformats.org/officeDocument/2006/relationships/ctrlProp" Target="../ctrlProps/ctrlProp65.xml" /><Relationship Id="rId26" Type="http://schemas.openxmlformats.org/officeDocument/2006/relationships/ctrlProp" Target="../ctrlProps/ctrlProp66.xml" /><Relationship Id="rId27" Type="http://schemas.openxmlformats.org/officeDocument/2006/relationships/ctrlProp" Target="../ctrlProps/ctrlProp67.xml" /><Relationship Id="rId28" Type="http://schemas.openxmlformats.org/officeDocument/2006/relationships/ctrlProp" Target="../ctrlProps/ctrlProp68.xml" /><Relationship Id="rId29" Type="http://schemas.openxmlformats.org/officeDocument/2006/relationships/ctrlProp" Target="../ctrlProps/ctrlProp69.xml" /><Relationship Id="rId30" Type="http://schemas.openxmlformats.org/officeDocument/2006/relationships/ctrlProp" Target="../ctrlProps/ctrlProp70.xml" /><Relationship Id="rId31" Type="http://schemas.openxmlformats.org/officeDocument/2006/relationships/ctrlProp" Target="../ctrlProps/ctrlProp71.xml" /><Relationship Id="rId32"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8"/>
  <sheetViews>
    <sheetView tabSelected="1" view="pageBreakPreview" zoomScale="110" zoomScaleNormal="46" zoomScaleSheetLayoutView="110" workbookViewId="0">
      <selection activeCell="AD18" sqref="AD18:AK24"/>
    </sheetView>
  </sheetViews>
  <sheetFormatPr defaultColWidth="9" defaultRowHeight="13.5"/>
  <cols>
    <col min="1" max="1" width="1.125" style="1" customWidth="1"/>
    <col min="2" max="17" width="2.125" style="1" customWidth="1"/>
    <col min="18" max="18" width="2.5" style="1" customWidth="1"/>
    <col min="19" max="23" width="2.125" style="1" customWidth="1"/>
    <col min="24" max="24" width="2.25" style="1" customWidth="1"/>
    <col min="25" max="29" width="2.125" style="1" customWidth="1"/>
    <col min="30" max="30" width="2.625" style="1" customWidth="1"/>
    <col min="31" max="37" width="2.125" style="1" customWidth="1"/>
    <col min="38" max="38" width="2.625" style="1" customWidth="1"/>
    <col min="39" max="39" width="4.875" style="2" customWidth="1"/>
    <col min="40" max="40" width="3.125" style="1" customWidth="1"/>
    <col min="41" max="41" width="2.5" style="1" customWidth="1"/>
    <col min="42" max="55" width="2.875" style="3" customWidth="1"/>
    <col min="56" max="56" width="3.375" style="3" customWidth="1"/>
    <col min="57" max="57" width="2" style="3" customWidth="1"/>
    <col min="58" max="65" width="2.875" style="3" customWidth="1"/>
    <col min="66" max="84" width="2.125" style="1" customWidth="1"/>
    <col min="85" max="96" width="3.125" style="1" customWidth="1"/>
    <col min="97" max="16384" width="9" style="1"/>
  </cols>
  <sheetData>
    <row r="1" spans="2:65" ht="18" customHeight="1">
      <c r="B1" s="4" t="s">
        <v>1434</v>
      </c>
      <c r="Q1" s="4"/>
      <c r="R1" s="4"/>
      <c r="S1" s="4"/>
      <c r="T1" s="4"/>
      <c r="AA1" s="226" t="s">
        <v>11</v>
      </c>
      <c r="AB1" s="226"/>
      <c r="AC1" s="226"/>
      <c r="AD1" s="233" t="str">
        <f>IF(G5="","",G5)</f>
        <v>長久手市</v>
      </c>
      <c r="AE1" s="233"/>
      <c r="AF1" s="233"/>
      <c r="AG1" s="233"/>
      <c r="AH1" s="233"/>
      <c r="AI1" s="233"/>
      <c r="AJ1" s="233"/>
      <c r="AK1" s="233"/>
    </row>
    <row r="2" spans="2:65" ht="23.25" customHeight="1">
      <c r="B2" s="6" t="s">
        <v>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54</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35"/>
      <c r="AP3" s="291"/>
      <c r="AQ3" s="291"/>
      <c r="AR3" s="291"/>
      <c r="AS3" s="291"/>
      <c r="AT3" s="291"/>
      <c r="AU3" s="291"/>
      <c r="AV3" s="291"/>
      <c r="AW3" s="291"/>
      <c r="AX3" s="291"/>
      <c r="AY3" s="291"/>
      <c r="AZ3" s="291"/>
      <c r="BA3" s="291"/>
      <c r="BB3" s="291"/>
      <c r="BC3" s="291"/>
      <c r="BD3" s="291"/>
      <c r="BE3" s="291"/>
      <c r="BF3" s="291"/>
      <c r="BG3" s="291"/>
      <c r="BH3" s="291"/>
      <c r="BI3" s="291"/>
      <c r="BJ3" s="291"/>
      <c r="BK3" s="291"/>
      <c r="BL3" s="291"/>
      <c r="BM3" s="291"/>
    </row>
    <row r="4" spans="2:65" s="5" customFormat="1" ht="23.25" customHeight="1">
      <c r="B4" s="7" t="s">
        <v>700</v>
      </c>
      <c r="C4" s="7"/>
      <c r="D4" s="7"/>
      <c r="E4" s="7"/>
      <c r="F4" s="7"/>
      <c r="G4" s="7" t="s">
        <v>64</v>
      </c>
      <c r="H4" s="7"/>
      <c r="I4" s="7"/>
      <c r="J4" s="7"/>
      <c r="K4" s="7"/>
      <c r="L4" s="7"/>
      <c r="M4" s="7"/>
      <c r="N4" s="29" t="s">
        <v>51</v>
      </c>
      <c r="O4" s="29"/>
      <c r="P4" s="29"/>
      <c r="Q4" s="29"/>
      <c r="R4" s="29"/>
      <c r="S4" s="29"/>
      <c r="T4" s="186" t="s">
        <v>1159</v>
      </c>
      <c r="U4" s="186"/>
      <c r="V4" s="186"/>
      <c r="W4" s="29" t="s">
        <v>2077</v>
      </c>
      <c r="X4" s="29"/>
      <c r="Y4" s="29"/>
      <c r="Z4" s="29"/>
      <c r="AA4" s="29"/>
      <c r="AB4" s="29"/>
      <c r="AC4" s="29" t="s">
        <v>26</v>
      </c>
      <c r="AD4" s="29"/>
      <c r="AE4" s="29"/>
      <c r="AF4" s="29"/>
      <c r="AG4" s="29"/>
      <c r="AH4" s="29"/>
      <c r="AI4" s="29"/>
      <c r="AJ4" s="29"/>
      <c r="AK4" s="29"/>
      <c r="AM4" s="277"/>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row>
    <row r="5" spans="2:65" ht="24.95" customHeight="1">
      <c r="B5" s="8" t="s">
        <v>41</v>
      </c>
      <c r="C5" s="8"/>
      <c r="D5" s="8"/>
      <c r="E5" s="8"/>
      <c r="F5" s="8"/>
      <c r="G5" s="110" t="s">
        <v>2099</v>
      </c>
      <c r="H5" s="110"/>
      <c r="I5" s="110"/>
      <c r="J5" s="110"/>
      <c r="K5" s="110"/>
      <c r="L5" s="110"/>
      <c r="M5" s="110"/>
      <c r="N5" s="145" t="s">
        <v>55</v>
      </c>
      <c r="O5" s="145"/>
      <c r="P5" s="145"/>
      <c r="Q5" s="145" t="s">
        <v>1132</v>
      </c>
      <c r="R5" s="145"/>
      <c r="S5" s="145"/>
      <c r="T5" s="187">
        <f>IF(AC5="","",IFERROR(INDEX('【参考】数式用2'!$G$3:$I$451,MATCH(Q5,'【参考】数式用2'!$F$3:$F$451,0),MATCH(VLOOKUP(AC5,'【参考】数式用2'!$J$2:$K$26,2,FALSE),'【参考】数式用2'!$G$2:$I$2,0)),10))</f>
        <v>10.42</v>
      </c>
      <c r="U5" s="194"/>
      <c r="V5" s="194"/>
      <c r="W5" s="203">
        <v>225000</v>
      </c>
      <c r="X5" s="203"/>
      <c r="Y5" s="203"/>
      <c r="Z5" s="203"/>
      <c r="AA5" s="203"/>
      <c r="AB5" s="203"/>
      <c r="AC5" s="230" t="s">
        <v>584</v>
      </c>
      <c r="AD5" s="230"/>
      <c r="AE5" s="230"/>
      <c r="AF5" s="230"/>
      <c r="AG5" s="230"/>
      <c r="AH5" s="230"/>
      <c r="AI5" s="230"/>
      <c r="AJ5" s="230"/>
      <c r="AK5" s="230"/>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69</v>
      </c>
      <c r="C7" s="43"/>
      <c r="D7" s="43"/>
      <c r="E7" s="43"/>
      <c r="F7" s="94"/>
      <c r="G7" s="10"/>
      <c r="H7" s="43"/>
      <c r="I7" s="130" t="s">
        <v>2074</v>
      </c>
      <c r="J7" s="130"/>
      <c r="K7" s="130"/>
      <c r="L7" s="130"/>
      <c r="M7" s="130"/>
      <c r="N7" s="130"/>
      <c r="O7" s="130"/>
      <c r="P7" s="130"/>
      <c r="Q7" s="130"/>
      <c r="R7" s="130"/>
      <c r="S7" s="130"/>
      <c r="T7" s="130"/>
      <c r="U7" s="130"/>
      <c r="V7" s="130"/>
      <c r="W7" s="130"/>
      <c r="X7" s="207"/>
      <c r="Y7" s="215" t="str">
        <f>IF(OR(H97=4,H97=5),"R6.6以降の新加算の
区分（どちらか選択）","R"&amp;F97&amp;"."&amp;H97&amp;"以降の新加算の
区分（どちらか選択）")</f>
        <v>R6.6以降の新加算の
区分（どちらか選択）</v>
      </c>
      <c r="Z7" s="215"/>
      <c r="AA7" s="215"/>
      <c r="AB7" s="215"/>
      <c r="AC7" s="215"/>
      <c r="AD7" s="215"/>
      <c r="AE7" s="215"/>
      <c r="AF7" s="215"/>
      <c r="AG7" s="1"/>
      <c r="AK7" s="253"/>
      <c r="AM7" s="277"/>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row>
    <row r="8" spans="2:65" ht="15" customHeight="1">
      <c r="B8" s="11" t="s">
        <v>73</v>
      </c>
      <c r="C8" s="44"/>
      <c r="D8" s="44"/>
      <c r="E8" s="44"/>
      <c r="F8" s="95"/>
      <c r="G8" s="111" t="s">
        <v>2047</v>
      </c>
      <c r="H8" s="124"/>
      <c r="I8" s="131" t="str">
        <f>IFERROR(IF(OR(H97=4,H97=5),IF(AM8=1,"処遇加算Ⅰ",IF(AM8=2,"処遇加算Ⅱ","")),""),"")</f>
        <v>処遇加算Ⅰ</v>
      </c>
      <c r="J8" s="134"/>
      <c r="K8" s="134"/>
      <c r="L8" s="137"/>
      <c r="M8" s="131" t="str">
        <f>IFERROR(IF(OR(H97=4,H97=5),IF(AM8=1,"特定加算なし",IF(AM8=2,"特定加算なし","")),""),"")</f>
        <v>特定加算なし</v>
      </c>
      <c r="N8" s="134"/>
      <c r="O8" s="134"/>
      <c r="P8" s="137"/>
      <c r="Q8" s="131" t="str">
        <f>IFERROR(IF(OR(H97=4,H97=5),IF(AM8=1,"ベア加算",IF(AM8=2,"ベア加算","")),""),"")</f>
        <v>ベア加算</v>
      </c>
      <c r="R8" s="134"/>
      <c r="S8" s="134"/>
      <c r="T8" s="137"/>
      <c r="U8" s="195" t="s">
        <v>2034</v>
      </c>
      <c r="V8" s="195"/>
      <c r="W8" s="195"/>
      <c r="X8" s="208"/>
      <c r="Y8" s="216"/>
      <c r="Z8" s="221" t="s">
        <v>172</v>
      </c>
      <c r="AA8" s="227"/>
      <c r="AB8" s="228"/>
      <c r="AC8" s="231"/>
      <c r="AD8" s="234" t="s">
        <v>65</v>
      </c>
      <c r="AE8" s="234"/>
      <c r="AF8" s="245"/>
      <c r="AM8" s="278">
        <v>1</v>
      </c>
      <c r="AN8" s="282" t="s">
        <v>916</v>
      </c>
      <c r="AO8" s="287"/>
      <c r="AP8" s="287"/>
      <c r="AQ8" s="287"/>
      <c r="AR8" s="287"/>
      <c r="AS8" s="287"/>
      <c r="AT8" s="287"/>
      <c r="AU8" s="287"/>
      <c r="AV8" s="287"/>
      <c r="AW8" s="287"/>
      <c r="AX8" s="287"/>
      <c r="AY8" s="287"/>
      <c r="AZ8" s="287"/>
      <c r="BA8" s="287"/>
      <c r="BB8" s="287"/>
      <c r="BC8" s="287"/>
      <c r="BD8" s="287"/>
      <c r="BE8" s="287"/>
      <c r="BF8" s="287"/>
      <c r="BG8" s="287"/>
      <c r="BH8" s="287"/>
      <c r="BI8" s="287"/>
      <c r="BJ8" s="287"/>
      <c r="BK8" s="293"/>
    </row>
    <row r="9" spans="2:65" ht="14.25" customHeight="1">
      <c r="B9" s="12"/>
      <c r="C9" s="45"/>
      <c r="D9" s="45"/>
      <c r="E9" s="45"/>
      <c r="F9" s="96"/>
      <c r="G9" s="112" t="s">
        <v>668</v>
      </c>
      <c r="H9" s="125"/>
      <c r="I9" s="132">
        <f>IFERROR(VLOOKUP(AC5,'【参考】数式用'!$A$5:$N$27,MATCH(I8,'【参考】数式用'!$B$4:$J$4,0)+1,FALSE),"")</f>
        <v>0.13700000000000001</v>
      </c>
      <c r="J9" s="135"/>
      <c r="K9" s="135"/>
      <c r="L9" s="138"/>
      <c r="M9" s="132">
        <f>IFERROR(VLOOKUP(AC5,'【参考】数式用'!$A$5:$N$27,MATCH(M8,'【参考】数式用'!$B$4:$J$4,0)+1,FALSE),"")</f>
        <v>0</v>
      </c>
      <c r="N9" s="135"/>
      <c r="O9" s="135"/>
      <c r="P9" s="138"/>
      <c r="Q9" s="132">
        <f>IFERROR(VLOOKUP(AC5,'【参考】数式用'!$A$5:$N$27,MATCH(Q8,'【参考】数式用'!$B$4:$J$4,0)+1,FALSE),"")</f>
        <v>2.4e-002</v>
      </c>
      <c r="R9" s="135"/>
      <c r="S9" s="135"/>
      <c r="T9" s="138"/>
      <c r="U9" s="135">
        <f>SUM(I9,M9,Q9)</f>
        <v>0.161</v>
      </c>
      <c r="V9" s="135"/>
      <c r="W9" s="135"/>
      <c r="X9" s="209"/>
      <c r="Y9" s="217">
        <f>IFERROR(IF(AM8=1,VLOOKUP(AC5,'【参考】数式用'!$A$5:$N$27,13,FALSE),""),"")</f>
        <v>0.182</v>
      </c>
      <c r="Z9" s="222"/>
      <c r="AA9" s="222"/>
      <c r="AB9" s="222"/>
      <c r="AC9" s="222" t="str">
        <f>IFERROR(IF(AM8=2,VLOOKUP(AC5,'【参考】数式用'!$A$5:$N$27,14,FALSE),""),"")</f>
        <v/>
      </c>
      <c r="AD9" s="222"/>
      <c r="AE9" s="222"/>
      <c r="AF9" s="246"/>
      <c r="AM9" s="279"/>
      <c r="AN9" s="283"/>
      <c r="AO9" s="288"/>
      <c r="AP9" s="288"/>
      <c r="AQ9" s="288"/>
      <c r="AR9" s="288"/>
      <c r="AS9" s="288"/>
      <c r="AT9" s="288"/>
      <c r="AU9" s="288"/>
      <c r="AV9" s="288"/>
      <c r="AW9" s="288"/>
      <c r="AX9" s="288"/>
      <c r="AY9" s="288"/>
      <c r="AZ9" s="288"/>
      <c r="BA9" s="288"/>
      <c r="BB9" s="288"/>
      <c r="BC9" s="288"/>
      <c r="BD9" s="288"/>
      <c r="BE9" s="288"/>
      <c r="BF9" s="288"/>
      <c r="BG9" s="288"/>
      <c r="BH9" s="288"/>
      <c r="BI9" s="288"/>
      <c r="BJ9" s="288"/>
      <c r="BK9" s="294"/>
    </row>
    <row r="10" spans="2:65" ht="12" customHeight="1">
      <c r="B10" s="13" t="s">
        <v>79</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35"/>
      <c r="AN10" s="284"/>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95"/>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35"/>
    </row>
    <row r="12" spans="2:65" s="4" customFormat="1" ht="6.95" customHeight="1">
      <c r="B12" s="15" t="s">
        <v>230</v>
      </c>
      <c r="C12" s="46"/>
      <c r="D12" s="46"/>
      <c r="E12" s="46"/>
      <c r="F12" s="46"/>
      <c r="G12" s="46"/>
      <c r="H12" s="46"/>
      <c r="I12" s="46"/>
      <c r="J12" s="46"/>
      <c r="K12" s="46"/>
      <c r="L12" s="46"/>
      <c r="M12" s="139"/>
      <c r="N12" s="146">
        <f>IFERROR(IF(AM8&lt;&gt;0,T104+Y104,"先に新加算の区分を選択"),"")</f>
        <v>5021918</v>
      </c>
      <c r="O12" s="155"/>
      <c r="P12" s="155"/>
      <c r="Q12" s="155"/>
      <c r="R12" s="169"/>
      <c r="S12" s="180" t="s">
        <v>90</v>
      </c>
      <c r="T12" s="188" t="s">
        <v>96</v>
      </c>
      <c r="U12" s="52" t="s">
        <v>109</v>
      </c>
      <c r="V12" s="42"/>
      <c r="W12" s="42"/>
      <c r="X12" s="42"/>
      <c r="Y12" s="42"/>
      <c r="Z12" s="42"/>
      <c r="AA12" s="42"/>
      <c r="AB12" s="42"/>
      <c r="AC12" s="42"/>
      <c r="AD12" s="42"/>
      <c r="AE12" s="42"/>
      <c r="AM12" s="235"/>
      <c r="BL12" s="291"/>
      <c r="BM12" s="291"/>
    </row>
    <row r="13" spans="2:65" s="4" customFormat="1" ht="6.95" customHeight="1">
      <c r="B13" s="16"/>
      <c r="C13" s="47"/>
      <c r="D13" s="47"/>
      <c r="E13" s="47"/>
      <c r="F13" s="47"/>
      <c r="G13" s="47"/>
      <c r="H13" s="47"/>
      <c r="I13" s="47"/>
      <c r="J13" s="47"/>
      <c r="K13" s="47"/>
      <c r="L13" s="47"/>
      <c r="M13" s="140"/>
      <c r="N13" s="147"/>
      <c r="O13" s="156"/>
      <c r="P13" s="156"/>
      <c r="Q13" s="156"/>
      <c r="R13" s="170"/>
      <c r="S13" s="181"/>
      <c r="T13" s="188"/>
      <c r="U13" s="52"/>
      <c r="V13" s="42"/>
      <c r="W13" s="42"/>
      <c r="X13" s="42"/>
      <c r="Y13" s="42"/>
      <c r="Z13" s="42"/>
      <c r="AA13" s="42"/>
      <c r="AB13" s="42"/>
      <c r="AC13" s="42"/>
      <c r="AD13" s="42"/>
      <c r="AE13" s="42"/>
      <c r="AM13" s="235"/>
      <c r="BL13" s="291"/>
      <c r="BM13" s="291"/>
    </row>
    <row r="14" spans="2:65" s="4" customFormat="1" ht="6.95" customHeight="1">
      <c r="B14" s="17"/>
      <c r="C14" s="48"/>
      <c r="D14" s="48"/>
      <c r="E14" s="48"/>
      <c r="F14" s="48"/>
      <c r="G14" s="48"/>
      <c r="H14" s="48"/>
      <c r="I14" s="48"/>
      <c r="J14" s="48"/>
      <c r="K14" s="48"/>
      <c r="L14" s="48"/>
      <c r="M14" s="141"/>
      <c r="N14" s="148"/>
      <c r="O14" s="157"/>
      <c r="P14" s="157"/>
      <c r="Q14" s="157"/>
      <c r="R14" s="171"/>
      <c r="S14" s="182"/>
      <c r="T14" s="188"/>
      <c r="U14" s="52"/>
      <c r="V14" s="42"/>
      <c r="W14" s="167" t="s">
        <v>1938</v>
      </c>
      <c r="X14" s="167"/>
      <c r="Y14" s="167"/>
      <c r="Z14" s="167"/>
      <c r="AA14" s="167"/>
      <c r="AB14" s="167"/>
      <c r="AC14" s="167"/>
      <c r="AD14" s="235"/>
      <c r="AE14" s="42"/>
      <c r="AF14" s="42"/>
      <c r="AG14" s="42"/>
      <c r="AH14" s="42"/>
      <c r="AI14" s="42"/>
      <c r="AJ14" s="42"/>
      <c r="AK14" s="254" t="str">
        <f>IFERROR(IF(N15="","",IF(N15&gt;=N12,"○","×")),"")</f>
        <v>×</v>
      </c>
      <c r="AM14" s="235"/>
      <c r="AN14" s="282" t="s">
        <v>2085</v>
      </c>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93"/>
      <c r="BL14" s="291"/>
      <c r="BM14" s="291"/>
    </row>
    <row r="15" spans="2:65" s="4" customFormat="1" ht="6.95" customHeight="1">
      <c r="B15" s="15" t="s">
        <v>231</v>
      </c>
      <c r="C15" s="46"/>
      <c r="D15" s="46"/>
      <c r="E15" s="46"/>
      <c r="F15" s="46"/>
      <c r="G15" s="46"/>
      <c r="H15" s="46"/>
      <c r="I15" s="46"/>
      <c r="J15" s="46"/>
      <c r="K15" s="46"/>
      <c r="L15" s="46"/>
      <c r="M15" s="139"/>
      <c r="N15" s="149">
        <v>5000000</v>
      </c>
      <c r="O15" s="158"/>
      <c r="P15" s="158"/>
      <c r="Q15" s="158"/>
      <c r="R15" s="172"/>
      <c r="S15" s="180" t="s">
        <v>90</v>
      </c>
      <c r="T15" s="188" t="s">
        <v>96</v>
      </c>
      <c r="U15" s="52" t="s">
        <v>110</v>
      </c>
      <c r="V15" s="42"/>
      <c r="W15" s="167"/>
      <c r="X15" s="167"/>
      <c r="Y15" s="167"/>
      <c r="Z15" s="167"/>
      <c r="AA15" s="167"/>
      <c r="AB15" s="167"/>
      <c r="AC15" s="167"/>
      <c r="AD15" s="235"/>
      <c r="AE15" s="42"/>
      <c r="AF15" s="42"/>
      <c r="AG15" s="42"/>
      <c r="AH15" s="42"/>
      <c r="AI15" s="42"/>
      <c r="AJ15" s="42"/>
      <c r="AK15" s="255"/>
      <c r="AM15" s="235"/>
      <c r="AN15" s="284"/>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95"/>
      <c r="BL15" s="291"/>
      <c r="BM15" s="291"/>
    </row>
    <row r="16" spans="2:65" s="4" customFormat="1" ht="6.95" customHeight="1">
      <c r="B16" s="16"/>
      <c r="C16" s="47"/>
      <c r="D16" s="47"/>
      <c r="E16" s="47"/>
      <c r="F16" s="47"/>
      <c r="G16" s="47"/>
      <c r="H16" s="47"/>
      <c r="I16" s="47"/>
      <c r="J16" s="47"/>
      <c r="K16" s="47"/>
      <c r="L16" s="47"/>
      <c r="M16" s="140"/>
      <c r="N16" s="150"/>
      <c r="O16" s="159"/>
      <c r="P16" s="159"/>
      <c r="Q16" s="159"/>
      <c r="R16" s="173"/>
      <c r="S16" s="181"/>
      <c r="T16" s="188"/>
      <c r="U16" s="52"/>
      <c r="V16" s="42"/>
      <c r="W16" s="167"/>
      <c r="X16" s="167"/>
      <c r="Y16" s="167"/>
      <c r="Z16" s="167"/>
      <c r="AA16" s="167"/>
      <c r="AB16" s="167"/>
      <c r="AC16" s="167"/>
      <c r="AD16" s="167"/>
      <c r="AE16" s="42"/>
      <c r="AF16" s="42"/>
      <c r="AG16" s="42"/>
      <c r="AH16" s="42"/>
      <c r="AI16" s="42"/>
      <c r="AJ16" s="42"/>
      <c r="AK16" s="42"/>
      <c r="AL16" s="42"/>
      <c r="AM16" s="235"/>
      <c r="BL16" s="291"/>
      <c r="BM16" s="291"/>
    </row>
    <row r="17" spans="2:65" s="4" customFormat="1" ht="6.95" customHeight="1">
      <c r="B17" s="17"/>
      <c r="C17" s="48"/>
      <c r="D17" s="48"/>
      <c r="E17" s="48"/>
      <c r="F17" s="48"/>
      <c r="G17" s="48"/>
      <c r="H17" s="48"/>
      <c r="I17" s="48"/>
      <c r="J17" s="48"/>
      <c r="K17" s="48"/>
      <c r="L17" s="48"/>
      <c r="M17" s="141"/>
      <c r="N17" s="151"/>
      <c r="O17" s="160"/>
      <c r="P17" s="160"/>
      <c r="Q17" s="160"/>
      <c r="R17" s="174"/>
      <c r="S17" s="182"/>
      <c r="T17" s="188"/>
      <c r="U17" s="52"/>
      <c r="V17" s="42"/>
      <c r="W17" s="167"/>
      <c r="X17" s="167"/>
      <c r="Y17" s="167"/>
      <c r="Z17" s="167"/>
      <c r="AA17" s="167"/>
      <c r="AB17" s="167"/>
      <c r="AC17" s="167"/>
      <c r="AD17" s="167"/>
      <c r="AE17" s="42"/>
      <c r="AF17" s="42"/>
      <c r="AG17" s="42"/>
      <c r="AH17" s="42"/>
      <c r="AI17" s="42"/>
      <c r="AJ17" s="42"/>
      <c r="AK17" s="42"/>
      <c r="AL17" s="42"/>
      <c r="AM17" s="235"/>
      <c r="BL17" s="291"/>
      <c r="BM17" s="291"/>
    </row>
    <row r="18" spans="2:65" s="4" customFormat="1" ht="6.95" customHeight="1">
      <c r="B18" s="18" t="s">
        <v>2081</v>
      </c>
      <c r="C18" s="49"/>
      <c r="D18" s="49"/>
      <c r="E18" s="49"/>
      <c r="F18" s="49"/>
      <c r="G18" s="49"/>
      <c r="H18" s="49"/>
      <c r="I18" s="49"/>
      <c r="J18" s="49"/>
      <c r="K18" s="49"/>
      <c r="L18" s="49"/>
      <c r="M18" s="142"/>
      <c r="N18" s="152">
        <f>IFERROR(ROUNDDOWN(ROUNDDOWN(ROUND(W5*VLOOKUP(AC5,'【参考】数式用'!$A$5:$N$27,14,FALSE),0)*T5,0)*AD107*0.5,0),"")</f>
        <v>1699760</v>
      </c>
      <c r="O18" s="161"/>
      <c r="P18" s="161"/>
      <c r="Q18" s="161"/>
      <c r="R18" s="175"/>
      <c r="S18" s="180" t="s">
        <v>90</v>
      </c>
      <c r="T18" s="188" t="s">
        <v>96</v>
      </c>
      <c r="U18" s="52" t="s">
        <v>111</v>
      </c>
      <c r="V18" s="42"/>
      <c r="W18" s="167"/>
      <c r="X18" s="167"/>
      <c r="Y18" s="167"/>
      <c r="Z18" s="167"/>
      <c r="AA18" s="167"/>
      <c r="AB18" s="167"/>
      <c r="AC18" s="167"/>
      <c r="AD18" s="236" t="s">
        <v>2044</v>
      </c>
      <c r="AE18" s="239"/>
      <c r="AF18" s="239"/>
      <c r="AG18" s="239"/>
      <c r="AH18" s="239"/>
      <c r="AI18" s="239"/>
      <c r="AJ18" s="239"/>
      <c r="AK18" s="256"/>
      <c r="AL18" s="42"/>
      <c r="AM18" s="235"/>
      <c r="BL18" s="291"/>
      <c r="BM18" s="291"/>
    </row>
    <row r="19" spans="2:65" s="4" customFormat="1" ht="6.95" customHeight="1">
      <c r="B19" s="19"/>
      <c r="C19" s="50"/>
      <c r="D19" s="50"/>
      <c r="E19" s="50"/>
      <c r="F19" s="50"/>
      <c r="G19" s="50"/>
      <c r="H19" s="50"/>
      <c r="I19" s="50"/>
      <c r="J19" s="50"/>
      <c r="K19" s="50"/>
      <c r="L19" s="50"/>
      <c r="M19" s="143"/>
      <c r="N19" s="153"/>
      <c r="O19" s="162"/>
      <c r="P19" s="162"/>
      <c r="Q19" s="162"/>
      <c r="R19" s="176"/>
      <c r="S19" s="181"/>
      <c r="T19" s="188"/>
      <c r="U19" s="52"/>
      <c r="V19" s="42"/>
      <c r="W19" s="167"/>
      <c r="X19" s="167"/>
      <c r="Y19" s="167"/>
      <c r="Z19" s="167"/>
      <c r="AA19" s="167"/>
      <c r="AB19" s="167"/>
      <c r="AC19" s="167"/>
      <c r="AD19" s="237"/>
      <c r="AE19" s="240"/>
      <c r="AF19" s="240"/>
      <c r="AG19" s="240"/>
      <c r="AH19" s="240"/>
      <c r="AI19" s="240"/>
      <c r="AJ19" s="240"/>
      <c r="AK19" s="257"/>
      <c r="AL19" s="42"/>
      <c r="AM19" s="235"/>
      <c r="BL19" s="291"/>
      <c r="BM19" s="291"/>
    </row>
    <row r="20" spans="2:65" s="4" customFormat="1" ht="6.95" customHeight="1">
      <c r="B20" s="20"/>
      <c r="C20" s="51"/>
      <c r="D20" s="51"/>
      <c r="E20" s="51"/>
      <c r="F20" s="51"/>
      <c r="G20" s="51"/>
      <c r="H20" s="51"/>
      <c r="I20" s="51"/>
      <c r="J20" s="51"/>
      <c r="K20" s="51"/>
      <c r="L20" s="51"/>
      <c r="M20" s="144"/>
      <c r="N20" s="154"/>
      <c r="O20" s="163"/>
      <c r="P20" s="163"/>
      <c r="Q20" s="163"/>
      <c r="R20" s="177"/>
      <c r="S20" s="182"/>
      <c r="T20" s="188"/>
      <c r="U20" s="52"/>
      <c r="V20" s="42"/>
      <c r="W20" s="167" t="s">
        <v>2043</v>
      </c>
      <c r="X20" s="167"/>
      <c r="Y20" s="167"/>
      <c r="Z20" s="167"/>
      <c r="AA20" s="167"/>
      <c r="AB20" s="167"/>
      <c r="AC20" s="167"/>
      <c r="AD20" s="237"/>
      <c r="AE20" s="240"/>
      <c r="AF20" s="240"/>
      <c r="AG20" s="240"/>
      <c r="AH20" s="240"/>
      <c r="AI20" s="240"/>
      <c r="AJ20" s="240"/>
      <c r="AK20" s="257"/>
      <c r="AM20" s="235"/>
      <c r="AP20" s="291"/>
      <c r="AQ20" s="291"/>
      <c r="AR20" s="291"/>
      <c r="AS20" s="291"/>
      <c r="AT20" s="291"/>
      <c r="AU20" s="291"/>
      <c r="AV20" s="291"/>
      <c r="AW20" s="291"/>
      <c r="AX20" s="291"/>
      <c r="AY20" s="291"/>
      <c r="AZ20" s="291"/>
      <c r="BA20" s="291"/>
      <c r="BB20" s="291"/>
      <c r="BC20" s="291"/>
      <c r="BD20" s="291"/>
      <c r="BE20" s="291"/>
      <c r="BF20" s="291"/>
      <c r="BG20" s="291"/>
      <c r="BH20" s="291"/>
      <c r="BI20" s="291"/>
      <c r="BJ20" s="291"/>
      <c r="BK20" s="291"/>
      <c r="BL20" s="291"/>
      <c r="BM20" s="291"/>
    </row>
    <row r="21" spans="2:65" s="4" customFormat="1" ht="6.95" customHeight="1">
      <c r="B21" s="18" t="s">
        <v>2082</v>
      </c>
      <c r="C21" s="49"/>
      <c r="D21" s="49"/>
      <c r="E21" s="49"/>
      <c r="F21" s="49"/>
      <c r="G21" s="49"/>
      <c r="H21" s="49"/>
      <c r="I21" s="49"/>
      <c r="J21" s="49"/>
      <c r="K21" s="49"/>
      <c r="L21" s="49"/>
      <c r="M21" s="142"/>
      <c r="N21" s="149">
        <v>1750000</v>
      </c>
      <c r="O21" s="158"/>
      <c r="P21" s="158"/>
      <c r="Q21" s="158"/>
      <c r="R21" s="172"/>
      <c r="S21" s="180" t="s">
        <v>90</v>
      </c>
      <c r="T21" s="188" t="s">
        <v>96</v>
      </c>
      <c r="U21" s="52" t="s">
        <v>292</v>
      </c>
      <c r="V21" s="42"/>
      <c r="W21" s="167"/>
      <c r="X21" s="167"/>
      <c r="Y21" s="167"/>
      <c r="Z21" s="167"/>
      <c r="AA21" s="167"/>
      <c r="AB21" s="167"/>
      <c r="AC21" s="167"/>
      <c r="AD21" s="237"/>
      <c r="AE21" s="240"/>
      <c r="AF21" s="240"/>
      <c r="AG21" s="240"/>
      <c r="AH21" s="240"/>
      <c r="AI21" s="240"/>
      <c r="AJ21" s="240"/>
      <c r="AK21" s="257"/>
      <c r="AM21" s="235"/>
      <c r="AP21" s="291"/>
      <c r="AQ21" s="291"/>
      <c r="AR21" s="291"/>
      <c r="AS21" s="291"/>
      <c r="AT21" s="291"/>
      <c r="AU21" s="291"/>
      <c r="AV21" s="291"/>
      <c r="AW21" s="291"/>
      <c r="AX21" s="291"/>
      <c r="AY21" s="291"/>
      <c r="AZ21" s="291"/>
      <c r="BA21" s="291"/>
      <c r="BB21" s="291"/>
      <c r="BC21" s="291"/>
      <c r="BE21" s="291"/>
      <c r="BF21" s="291"/>
      <c r="BG21" s="291"/>
      <c r="BH21" s="291"/>
      <c r="BI21" s="291"/>
      <c r="BJ21" s="291"/>
      <c r="BK21" s="291"/>
      <c r="BL21" s="291"/>
      <c r="BM21" s="291"/>
    </row>
    <row r="22" spans="2:65" s="4" customFormat="1" ht="6.95" customHeight="1">
      <c r="B22" s="19"/>
      <c r="C22" s="50"/>
      <c r="D22" s="50"/>
      <c r="E22" s="50"/>
      <c r="F22" s="50"/>
      <c r="G22" s="50"/>
      <c r="H22" s="50"/>
      <c r="I22" s="50"/>
      <c r="J22" s="50"/>
      <c r="K22" s="50"/>
      <c r="L22" s="50"/>
      <c r="M22" s="143"/>
      <c r="N22" s="150"/>
      <c r="O22" s="159"/>
      <c r="P22" s="159"/>
      <c r="Q22" s="159"/>
      <c r="R22" s="173"/>
      <c r="S22" s="181"/>
      <c r="T22" s="188"/>
      <c r="U22" s="52"/>
      <c r="V22" s="42"/>
      <c r="W22" s="42"/>
      <c r="X22" s="42"/>
      <c r="Y22" s="42"/>
      <c r="Z22" s="42"/>
      <c r="AA22" s="42"/>
      <c r="AB22" s="42"/>
      <c r="AC22" s="42"/>
      <c r="AD22" s="237"/>
      <c r="AE22" s="240"/>
      <c r="AF22" s="240"/>
      <c r="AG22" s="240"/>
      <c r="AH22" s="240"/>
      <c r="AI22" s="240"/>
      <c r="AJ22" s="240"/>
      <c r="AK22" s="257"/>
      <c r="AL22" s="42"/>
      <c r="AM22" s="235"/>
      <c r="AP22" s="291"/>
      <c r="AQ22" s="291"/>
      <c r="AR22" s="291"/>
      <c r="AS22" s="291"/>
      <c r="AT22" s="291"/>
      <c r="AU22" s="291"/>
      <c r="AV22" s="291"/>
      <c r="AW22" s="291"/>
      <c r="AX22" s="291"/>
      <c r="AY22" s="291"/>
      <c r="AZ22" s="291"/>
      <c r="BA22" s="291"/>
      <c r="BB22" s="291"/>
      <c r="BC22" s="291"/>
      <c r="BD22" s="291"/>
      <c r="BE22" s="291"/>
      <c r="BF22" s="291"/>
      <c r="BG22" s="291"/>
      <c r="BH22" s="291"/>
      <c r="BI22" s="291"/>
      <c r="BJ22" s="291"/>
      <c r="BK22" s="291"/>
      <c r="BL22" s="291"/>
      <c r="BM22" s="291"/>
    </row>
    <row r="23" spans="2:65" s="4" customFormat="1" ht="6.95" customHeight="1">
      <c r="B23" s="20"/>
      <c r="C23" s="51"/>
      <c r="D23" s="51"/>
      <c r="E23" s="51"/>
      <c r="F23" s="51"/>
      <c r="G23" s="51"/>
      <c r="H23" s="51"/>
      <c r="I23" s="51"/>
      <c r="J23" s="51"/>
      <c r="K23" s="51"/>
      <c r="L23" s="51"/>
      <c r="M23" s="144"/>
      <c r="N23" s="151"/>
      <c r="O23" s="160"/>
      <c r="P23" s="160"/>
      <c r="Q23" s="160"/>
      <c r="R23" s="174"/>
      <c r="S23" s="182"/>
      <c r="T23" s="188"/>
      <c r="U23" s="52"/>
      <c r="V23" s="42"/>
      <c r="W23" s="42"/>
      <c r="X23" s="42"/>
      <c r="Y23" s="42"/>
      <c r="Z23" s="42"/>
      <c r="AA23" s="42"/>
      <c r="AB23" s="42"/>
      <c r="AC23" s="42"/>
      <c r="AD23" s="237"/>
      <c r="AE23" s="240"/>
      <c r="AF23" s="240"/>
      <c r="AG23" s="240"/>
      <c r="AH23" s="240"/>
      <c r="AI23" s="240"/>
      <c r="AJ23" s="240"/>
      <c r="AK23" s="257"/>
      <c r="AL23" s="42"/>
      <c r="AM23" s="235"/>
      <c r="AN23" s="42"/>
      <c r="AP23" s="291"/>
      <c r="AQ23" s="291"/>
      <c r="AR23" s="291"/>
      <c r="AS23" s="291"/>
      <c r="AT23" s="291"/>
      <c r="AU23" s="291"/>
      <c r="AV23" s="291"/>
      <c r="AW23" s="291"/>
      <c r="AX23" s="291"/>
      <c r="AY23" s="291"/>
      <c r="AZ23" s="291"/>
      <c r="BA23" s="291"/>
      <c r="BB23" s="291"/>
      <c r="BC23" s="291"/>
      <c r="BD23" s="291"/>
      <c r="BE23" s="291"/>
      <c r="BF23" s="291"/>
      <c r="BG23" s="291"/>
      <c r="BH23" s="291"/>
      <c r="BI23" s="291"/>
      <c r="BJ23" s="291"/>
      <c r="BK23" s="291"/>
      <c r="BL23" s="291"/>
      <c r="BM23" s="291"/>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38"/>
      <c r="AE24" s="241"/>
      <c r="AF24" s="241"/>
      <c r="AG24" s="241"/>
      <c r="AH24" s="241"/>
      <c r="AI24" s="241"/>
      <c r="AJ24" s="241"/>
      <c r="AK24" s="258"/>
      <c r="AM24" s="235"/>
    </row>
    <row r="25" spans="2:65" ht="13.5" customHeight="1">
      <c r="B25" s="4" t="s">
        <v>227</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35"/>
    </row>
    <row r="26" spans="2:65" ht="13.5" customHeight="1">
      <c r="B26" s="21" t="s">
        <v>116</v>
      </c>
      <c r="C26" s="9" t="s">
        <v>2078</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54" t="str">
        <f>IFERROR(IF(AND(AM8=1,OR(AM29=0,AM33=0,AM40=0,AM44=0)),"×",IF(AND(AM8=2,OR(AM29=0,AM33=0,AM40=0)),"×","○")),"")</f>
        <v>○</v>
      </c>
      <c r="AM26" s="235"/>
      <c r="AN26" s="282" t="s">
        <v>2086</v>
      </c>
      <c r="AO26" s="287"/>
      <c r="AP26" s="287"/>
      <c r="AQ26" s="287"/>
      <c r="AR26" s="287"/>
      <c r="AS26" s="287"/>
      <c r="AT26" s="287"/>
      <c r="AU26" s="287"/>
      <c r="AV26" s="287"/>
      <c r="AW26" s="287"/>
      <c r="AX26" s="287"/>
      <c r="AY26" s="287"/>
      <c r="AZ26" s="287"/>
      <c r="BA26" s="287"/>
      <c r="BB26" s="287"/>
      <c r="BC26" s="287"/>
      <c r="BD26" s="287"/>
      <c r="BE26" s="287"/>
      <c r="BF26" s="287"/>
      <c r="BG26" s="287"/>
      <c r="BH26" s="287"/>
      <c r="BI26" s="287"/>
      <c r="BJ26" s="287"/>
      <c r="BK26" s="293"/>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55"/>
      <c r="AM27" s="235"/>
      <c r="AN27" s="284"/>
      <c r="AO27" s="289"/>
      <c r="AP27" s="289"/>
      <c r="AQ27" s="289"/>
      <c r="AR27" s="289"/>
      <c r="AS27" s="289"/>
      <c r="AT27" s="289"/>
      <c r="AU27" s="289"/>
      <c r="AV27" s="289"/>
      <c r="AW27" s="289"/>
      <c r="AX27" s="289"/>
      <c r="AY27" s="289"/>
      <c r="AZ27" s="289"/>
      <c r="BA27" s="289"/>
      <c r="BB27" s="289"/>
      <c r="BC27" s="289"/>
      <c r="BD27" s="289"/>
      <c r="BE27" s="289"/>
      <c r="BF27" s="289"/>
      <c r="BG27" s="289"/>
      <c r="BH27" s="289"/>
      <c r="BI27" s="289"/>
      <c r="BJ27" s="289"/>
      <c r="BK27" s="295"/>
    </row>
    <row r="28" spans="2:65">
      <c r="C28" s="52" t="s">
        <v>304</v>
      </c>
      <c r="D28" s="42" t="s">
        <v>331</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35"/>
    </row>
    <row r="29" spans="2:65">
      <c r="C29" s="3"/>
      <c r="D29" s="74"/>
      <c r="E29" s="84" t="s">
        <v>303</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80">
        <v>2</v>
      </c>
    </row>
    <row r="30" spans="2:65">
      <c r="C30" s="3"/>
      <c r="D30" s="74"/>
      <c r="E30" s="42" t="s">
        <v>2048</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312</v>
      </c>
      <c r="D32" s="42" t="s">
        <v>1671</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4"/>
      <c r="E33" s="84" t="s">
        <v>303</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80">
        <v>1</v>
      </c>
    </row>
    <row r="34" spans="2:63">
      <c r="C34" s="3"/>
      <c r="D34" s="74"/>
      <c r="E34" s="42" t="s">
        <v>2048</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315</v>
      </c>
      <c r="D36" s="42" t="s">
        <v>42</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5" t="s">
        <v>116</v>
      </c>
      <c r="E37" s="84" t="s">
        <v>294</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5" t="s">
        <v>116</v>
      </c>
      <c r="E38" s="84" t="s">
        <v>278</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4"/>
      <c r="E39" s="84" t="s">
        <v>91</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4"/>
      <c r="E40" s="84" t="s">
        <v>1484</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80">
        <v>1</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319</v>
      </c>
      <c r="D42" s="76" t="s">
        <v>2042</v>
      </c>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42"/>
      <c r="AL42" s="9"/>
      <c r="AM42" s="30"/>
    </row>
    <row r="43" spans="2:63">
      <c r="D43" s="74"/>
      <c r="E43" s="84" t="s">
        <v>91</v>
      </c>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42"/>
      <c r="AL43" s="9"/>
      <c r="AM43" s="30"/>
    </row>
    <row r="44" spans="2:63">
      <c r="D44" s="74"/>
      <c r="E44" s="84" t="s">
        <v>1484</v>
      </c>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42"/>
      <c r="AL44" s="9"/>
      <c r="AM44" s="280">
        <v>2</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35"/>
    </row>
    <row r="46" spans="2:63" ht="22.5" customHeight="1">
      <c r="B46" s="1" t="s">
        <v>116</v>
      </c>
      <c r="C46" s="56" t="s">
        <v>2049</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35"/>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35"/>
    </row>
    <row r="48" spans="2:63" ht="15.75" customHeight="1">
      <c r="B48" s="4" t="s">
        <v>325</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59" t="str">
        <f>IFERROR(IF(COUNTIF(AM49:AM52,TRUE)=4,"○","×"),"")</f>
        <v>○</v>
      </c>
      <c r="AM48" s="235"/>
      <c r="AN48" s="285" t="s">
        <v>2087</v>
      </c>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6"/>
    </row>
    <row r="49" spans="2:41" ht="24.75" customHeight="1">
      <c r="B49" s="22"/>
      <c r="C49" s="57" t="s">
        <v>114</v>
      </c>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260"/>
      <c r="AM49" s="281" t="b">
        <v>1</v>
      </c>
      <c r="AN49" s="3"/>
      <c r="AO49" s="3"/>
    </row>
    <row r="50" spans="2:41" ht="25.5" customHeight="1">
      <c r="B50" s="23"/>
      <c r="C50" s="57" t="s">
        <v>99</v>
      </c>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M50" s="281" t="b">
        <v>1</v>
      </c>
    </row>
    <row r="51" spans="2:41" ht="15.75" customHeight="1">
      <c r="B51" s="23"/>
      <c r="C51" s="57" t="s">
        <v>85</v>
      </c>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M51" s="281" t="b">
        <v>1</v>
      </c>
    </row>
    <row r="52" spans="2:41" ht="16.5" customHeight="1">
      <c r="B52" s="24"/>
      <c r="C52" s="58" t="s">
        <v>164</v>
      </c>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M52" s="281" t="b">
        <v>1</v>
      </c>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35"/>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54" t="str">
        <f>IFERROR(IF(AND(E58&lt;&gt;"",H58&lt;&gt;"",K58&lt;&gt;"",R58&lt;&gt;"",T59&lt;&gt;"",AA59&lt;&gt;""),"○","×"),"")</f>
        <v>○</v>
      </c>
      <c r="AM54" s="235"/>
    </row>
    <row r="55" spans="2:41" ht="12.95" customHeight="1">
      <c r="B55" s="26"/>
      <c r="C55" s="60" t="s">
        <v>326</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79"/>
      <c r="AK55" s="255"/>
      <c r="AM55" s="235"/>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79"/>
      <c r="AK56" s="261"/>
      <c r="AM56" s="235"/>
    </row>
    <row r="57" spans="2:41" ht="3.75" customHeight="1">
      <c r="B57" s="26"/>
      <c r="C57" s="61"/>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261"/>
      <c r="AM57" s="235"/>
    </row>
    <row r="58" spans="2:41">
      <c r="B58" s="27"/>
      <c r="C58" s="62" t="s">
        <v>76</v>
      </c>
      <c r="D58" s="62"/>
      <c r="E58" s="85">
        <v>6</v>
      </c>
      <c r="F58" s="97"/>
      <c r="G58" s="62" t="s">
        <v>20</v>
      </c>
      <c r="H58" s="85" t="s">
        <v>175</v>
      </c>
      <c r="I58" s="97"/>
      <c r="J58" s="62" t="s">
        <v>217</v>
      </c>
      <c r="K58" s="85" t="s">
        <v>175</v>
      </c>
      <c r="L58" s="97"/>
      <c r="M58" s="62" t="s">
        <v>223</v>
      </c>
      <c r="N58" s="79"/>
      <c r="O58" s="164" t="s">
        <v>218</v>
      </c>
      <c r="P58" s="164"/>
      <c r="Q58" s="164"/>
      <c r="R58" s="178" t="s">
        <v>120</v>
      </c>
      <c r="S58" s="178"/>
      <c r="T58" s="178"/>
      <c r="U58" s="178"/>
      <c r="V58" s="178"/>
      <c r="W58" s="178"/>
      <c r="X58" s="178"/>
      <c r="Y58" s="178"/>
      <c r="Z58" s="178"/>
      <c r="AA58" s="178"/>
      <c r="AB58" s="178"/>
      <c r="AC58" s="178"/>
      <c r="AD58" s="178"/>
      <c r="AE58" s="178"/>
      <c r="AF58" s="178"/>
      <c r="AG58" s="178"/>
      <c r="AH58" s="178"/>
      <c r="AI58" s="178"/>
      <c r="AJ58" s="250"/>
      <c r="AK58" s="262"/>
      <c r="AM58" s="235"/>
    </row>
    <row r="59" spans="2:41">
      <c r="B59" s="27"/>
      <c r="C59" s="63"/>
      <c r="D59" s="62"/>
      <c r="E59" s="62"/>
      <c r="F59" s="62"/>
      <c r="G59" s="62"/>
      <c r="H59" s="62"/>
      <c r="I59" s="62"/>
      <c r="J59" s="62"/>
      <c r="K59" s="62"/>
      <c r="L59" s="62"/>
      <c r="M59" s="62"/>
      <c r="N59" s="62"/>
      <c r="O59" s="165" t="s">
        <v>224</v>
      </c>
      <c r="P59" s="165"/>
      <c r="Q59" s="165"/>
      <c r="R59" s="179" t="s">
        <v>106</v>
      </c>
      <c r="S59" s="179"/>
      <c r="T59" s="189" t="s">
        <v>43</v>
      </c>
      <c r="U59" s="189"/>
      <c r="V59" s="189"/>
      <c r="W59" s="189"/>
      <c r="X59" s="189"/>
      <c r="Y59" s="218" t="s">
        <v>225</v>
      </c>
      <c r="Z59" s="218"/>
      <c r="AA59" s="189" t="s">
        <v>92</v>
      </c>
      <c r="AB59" s="189"/>
      <c r="AC59" s="189"/>
      <c r="AD59" s="189"/>
      <c r="AE59" s="189"/>
      <c r="AF59" s="189"/>
      <c r="AG59" s="189"/>
      <c r="AH59" s="189"/>
      <c r="AI59" s="189"/>
      <c r="AJ59" s="63"/>
      <c r="AK59" s="263"/>
      <c r="AM59" s="235"/>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64"/>
      <c r="AM60" s="235"/>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35"/>
    </row>
    <row r="62" spans="2:41" s="4" customFormat="1" ht="21" customHeight="1">
      <c r="B62" s="4" t="s">
        <v>2045</v>
      </c>
      <c r="AM62" s="235"/>
    </row>
    <row r="63" spans="2:41" ht="14.25">
      <c r="B63" s="29" t="s">
        <v>218</v>
      </c>
      <c r="C63" s="29"/>
      <c r="D63" s="29"/>
      <c r="E63" s="86" t="s">
        <v>1686</v>
      </c>
      <c r="F63" s="86"/>
      <c r="G63" s="86"/>
      <c r="H63" s="126" t="s">
        <v>2035</v>
      </c>
      <c r="I63" s="126"/>
      <c r="J63" s="126"/>
      <c r="K63" s="126"/>
      <c r="L63" s="126"/>
      <c r="M63" s="126"/>
      <c r="N63" s="126"/>
      <c r="O63" s="126"/>
      <c r="P63" s="126"/>
      <c r="Q63" s="126"/>
      <c r="R63" s="29" t="s">
        <v>1308</v>
      </c>
      <c r="S63" s="29"/>
      <c r="T63" s="29"/>
      <c r="U63" s="196" t="s">
        <v>2036</v>
      </c>
      <c r="V63" s="201">
        <v>100</v>
      </c>
      <c r="W63" s="201"/>
      <c r="X63" s="210" t="s">
        <v>2037</v>
      </c>
      <c r="Y63" s="201">
        <v>1234</v>
      </c>
      <c r="Z63" s="223"/>
      <c r="AG63" s="9"/>
      <c r="AH63" s="9"/>
      <c r="AI63" s="9"/>
      <c r="AK63" s="259" t="str">
        <f>IFERROR(IF(AND(H63&lt;&gt;"",V63&lt;&gt;"",Y63&lt;&gt;"",U64&lt;&gt;"",U66&lt;&gt;"",U67&lt;&gt;"",AF66&lt;&gt;"",AF67&lt;&gt;""),"○","×"),"")</f>
        <v>○</v>
      </c>
      <c r="AM63" s="235"/>
    </row>
    <row r="64" spans="2:41">
      <c r="B64" s="29"/>
      <c r="C64" s="29"/>
      <c r="D64" s="29"/>
      <c r="E64" s="87" t="s">
        <v>2038</v>
      </c>
      <c r="F64" s="87"/>
      <c r="G64" s="87"/>
      <c r="H64" s="127" t="str">
        <f>IF(R58="","",R58)</f>
        <v>○○ケアサービス</v>
      </c>
      <c r="I64" s="127"/>
      <c r="J64" s="127"/>
      <c r="K64" s="127"/>
      <c r="L64" s="127"/>
      <c r="M64" s="127"/>
      <c r="N64" s="127"/>
      <c r="O64" s="127"/>
      <c r="P64" s="127"/>
      <c r="Q64" s="127"/>
      <c r="R64" s="29"/>
      <c r="S64" s="29"/>
      <c r="T64" s="29"/>
      <c r="U64" s="197" t="s">
        <v>2026</v>
      </c>
      <c r="V64" s="202"/>
      <c r="W64" s="202"/>
      <c r="X64" s="202"/>
      <c r="Y64" s="202"/>
      <c r="Z64" s="202"/>
      <c r="AA64" s="202"/>
      <c r="AB64" s="202"/>
      <c r="AC64" s="202"/>
      <c r="AD64" s="202"/>
      <c r="AE64" s="202"/>
      <c r="AF64" s="202"/>
      <c r="AG64" s="202"/>
      <c r="AH64" s="202"/>
      <c r="AI64" s="202"/>
      <c r="AJ64" s="202"/>
      <c r="AK64" s="265"/>
      <c r="AM64" s="235"/>
    </row>
    <row r="65" spans="2:39" ht="9.75" customHeight="1">
      <c r="B65" s="30"/>
      <c r="C65" s="30"/>
      <c r="D65" s="30"/>
      <c r="E65" s="52"/>
      <c r="F65" s="52"/>
      <c r="G65" s="52"/>
      <c r="H65" s="52"/>
      <c r="I65" s="52"/>
      <c r="J65" s="52"/>
      <c r="K65" s="52"/>
      <c r="L65" s="52"/>
      <c r="M65" s="52"/>
      <c r="N65" s="52"/>
      <c r="O65" s="166"/>
      <c r="P65" s="166"/>
      <c r="Q65" s="167"/>
      <c r="R65" s="167"/>
      <c r="S65" s="167"/>
      <c r="T65" s="167"/>
      <c r="U65" s="167"/>
      <c r="V65" s="167"/>
      <c r="W65" s="167"/>
      <c r="X65" s="167"/>
      <c r="Y65" s="167"/>
      <c r="Z65" s="9"/>
      <c r="AA65" s="9"/>
      <c r="AB65" s="9"/>
      <c r="AC65" s="9"/>
      <c r="AD65" s="9"/>
      <c r="AE65" s="9"/>
      <c r="AF65" s="9"/>
      <c r="AG65" s="249"/>
      <c r="AH65" s="249"/>
      <c r="AI65" s="249"/>
      <c r="AJ65" s="251"/>
      <c r="AK65" s="251"/>
      <c r="AM65" s="235"/>
    </row>
    <row r="66" spans="2:39">
      <c r="B66" s="29" t="s">
        <v>2039</v>
      </c>
      <c r="C66" s="29"/>
      <c r="D66" s="29"/>
      <c r="E66" s="29" t="s">
        <v>106</v>
      </c>
      <c r="F66" s="29"/>
      <c r="G66" s="29"/>
      <c r="H66" s="128" t="str">
        <f>IF(T59="","",T59)</f>
        <v>代表取締役</v>
      </c>
      <c r="I66" s="128"/>
      <c r="J66" s="128"/>
      <c r="K66" s="128"/>
      <c r="L66" s="128"/>
      <c r="M66" s="128"/>
      <c r="N66" s="128"/>
      <c r="O66" s="29" t="s">
        <v>1912</v>
      </c>
      <c r="P66" s="29"/>
      <c r="Q66" s="29"/>
      <c r="R66" s="86" t="s">
        <v>1686</v>
      </c>
      <c r="S66" s="86"/>
      <c r="T66" s="86"/>
      <c r="U66" s="198" t="s">
        <v>205</v>
      </c>
      <c r="V66" s="198"/>
      <c r="W66" s="198"/>
      <c r="X66" s="198"/>
      <c r="Y66" s="198"/>
      <c r="Z66" s="198"/>
      <c r="AA66" s="198"/>
      <c r="AB66" s="229" t="s">
        <v>2040</v>
      </c>
      <c r="AC66" s="232"/>
      <c r="AD66" s="232"/>
      <c r="AE66" s="242"/>
      <c r="AF66" s="247" t="s">
        <v>693</v>
      </c>
      <c r="AG66" s="247"/>
      <c r="AH66" s="247"/>
      <c r="AI66" s="247"/>
      <c r="AJ66" s="247"/>
      <c r="AK66" s="247"/>
      <c r="AM66" s="235"/>
    </row>
    <row r="67" spans="2:39">
      <c r="B67" s="29"/>
      <c r="C67" s="29"/>
      <c r="D67" s="29"/>
      <c r="E67" s="29" t="s">
        <v>225</v>
      </c>
      <c r="F67" s="29"/>
      <c r="G67" s="29"/>
      <c r="H67" s="129" t="str">
        <f>IF(AA59="","",AA59)</f>
        <v>厚労 花子</v>
      </c>
      <c r="I67" s="129"/>
      <c r="J67" s="129"/>
      <c r="K67" s="129"/>
      <c r="L67" s="129"/>
      <c r="M67" s="129"/>
      <c r="N67" s="129"/>
      <c r="O67" s="29"/>
      <c r="P67" s="29"/>
      <c r="Q67" s="29"/>
      <c r="R67" s="87" t="s">
        <v>225</v>
      </c>
      <c r="S67" s="87"/>
      <c r="T67" s="87"/>
      <c r="U67" s="199" t="s">
        <v>1053</v>
      </c>
      <c r="V67" s="199"/>
      <c r="W67" s="199"/>
      <c r="X67" s="199"/>
      <c r="Y67" s="199"/>
      <c r="Z67" s="199"/>
      <c r="AA67" s="199"/>
      <c r="AB67" s="229" t="s">
        <v>2041</v>
      </c>
      <c r="AC67" s="232"/>
      <c r="AD67" s="232"/>
      <c r="AE67" s="242"/>
      <c r="AF67" s="248" t="s">
        <v>333</v>
      </c>
      <c r="AG67" s="248"/>
      <c r="AH67" s="248"/>
      <c r="AI67" s="248"/>
      <c r="AJ67" s="248"/>
      <c r="AK67" s="248"/>
      <c r="AM67" s="235"/>
    </row>
    <row r="68" spans="2:39">
      <c r="AM68" s="235"/>
    </row>
    <row r="69" spans="2:39" ht="29.25" customHeight="1">
      <c r="B69" s="31" t="s">
        <v>2083</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66"/>
      <c r="AM69" s="235"/>
    </row>
    <row r="70" spans="2:39" ht="14.25">
      <c r="B70" s="32" t="s">
        <v>132</v>
      </c>
      <c r="C70" s="65"/>
      <c r="D70" s="65"/>
      <c r="E70" s="88"/>
      <c r="F70" s="98" t="s">
        <v>5</v>
      </c>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252"/>
      <c r="AK70" s="254" t="str">
        <f>IFERROR(IF(COUNTIF(AM71:AM94,TRUE)&gt;=1,"○","×"),"")</f>
        <v>○</v>
      </c>
      <c r="AM70" s="235"/>
    </row>
    <row r="71" spans="2:39" ht="13.5" customHeight="1">
      <c r="B71" s="33" t="s">
        <v>133</v>
      </c>
      <c r="C71" s="66"/>
      <c r="D71" s="66"/>
      <c r="E71" s="66"/>
      <c r="F71" s="99"/>
      <c r="G71" s="114" t="s">
        <v>140</v>
      </c>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267"/>
      <c r="AM71" s="281" t="b">
        <v>0</v>
      </c>
    </row>
    <row r="72" spans="2:39" ht="13.5" customHeight="1">
      <c r="B72" s="34"/>
      <c r="C72" s="67"/>
      <c r="D72" s="67"/>
      <c r="E72" s="67"/>
      <c r="F72" s="100"/>
      <c r="G72" s="115" t="s">
        <v>144</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281" t="b">
        <v>0</v>
      </c>
    </row>
    <row r="73" spans="2:39" ht="21" customHeight="1">
      <c r="B73" s="34"/>
      <c r="C73" s="67"/>
      <c r="D73" s="67"/>
      <c r="E73" s="67"/>
      <c r="F73" s="100"/>
      <c r="G73" s="115" t="s">
        <v>48</v>
      </c>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268"/>
      <c r="AM73" s="281" t="b">
        <v>0</v>
      </c>
    </row>
    <row r="74" spans="2:39" ht="13.5" customHeight="1">
      <c r="B74" s="35"/>
      <c r="C74" s="68"/>
      <c r="D74" s="68"/>
      <c r="E74" s="68"/>
      <c r="F74" s="101"/>
      <c r="G74" s="116" t="s">
        <v>146</v>
      </c>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269"/>
      <c r="AM74" s="281" t="b">
        <v>0</v>
      </c>
    </row>
    <row r="75" spans="2:39" ht="32.25" customHeight="1">
      <c r="B75" s="33" t="s">
        <v>153</v>
      </c>
      <c r="C75" s="66"/>
      <c r="D75" s="66"/>
      <c r="E75" s="66"/>
      <c r="F75" s="102"/>
      <c r="G75" s="117" t="s">
        <v>67</v>
      </c>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270"/>
      <c r="AM75" s="281" t="b">
        <v>0</v>
      </c>
    </row>
    <row r="76" spans="2:39" ht="13.5" customHeight="1">
      <c r="B76" s="34"/>
      <c r="C76" s="67"/>
      <c r="D76" s="67"/>
      <c r="E76" s="67"/>
      <c r="F76" s="100"/>
      <c r="G76" s="115" t="s">
        <v>154</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71"/>
      <c r="AM76" s="281" t="b">
        <v>0</v>
      </c>
    </row>
    <row r="77" spans="2:39" ht="13.5" customHeight="1">
      <c r="B77" s="34"/>
      <c r="C77" s="67"/>
      <c r="D77" s="67"/>
      <c r="E77" s="67"/>
      <c r="F77" s="100"/>
      <c r="G77" s="115" t="s">
        <v>36</v>
      </c>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268"/>
      <c r="AM77" s="281" t="b">
        <v>0</v>
      </c>
    </row>
    <row r="78" spans="2:39" ht="13.5" customHeight="1">
      <c r="B78" s="35"/>
      <c r="C78" s="68"/>
      <c r="D78" s="68"/>
      <c r="E78" s="68"/>
      <c r="F78" s="103"/>
      <c r="G78" s="118" t="s">
        <v>3</v>
      </c>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272"/>
      <c r="AM78" s="281" t="b">
        <v>0</v>
      </c>
    </row>
    <row r="79" spans="2:39" ht="13.5" customHeight="1">
      <c r="B79" s="33" t="s">
        <v>157</v>
      </c>
      <c r="C79" s="66"/>
      <c r="D79" s="66"/>
      <c r="E79" s="66"/>
      <c r="F79" s="104"/>
      <c r="G79" s="117" t="s">
        <v>34</v>
      </c>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271"/>
      <c r="AM79" s="281" t="b">
        <v>0</v>
      </c>
    </row>
    <row r="80" spans="2:39" ht="26.25" customHeight="1">
      <c r="B80" s="34"/>
      <c r="C80" s="67"/>
      <c r="D80" s="67"/>
      <c r="E80" s="67"/>
      <c r="F80" s="100"/>
      <c r="G80" s="115" t="s">
        <v>162</v>
      </c>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268"/>
      <c r="AM80" s="281" t="b">
        <v>0</v>
      </c>
    </row>
    <row r="81" spans="2:39" ht="13.5" customHeight="1">
      <c r="B81" s="34"/>
      <c r="C81" s="67"/>
      <c r="D81" s="67"/>
      <c r="E81" s="67"/>
      <c r="F81" s="100"/>
      <c r="G81" s="115" t="s">
        <v>138</v>
      </c>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268"/>
      <c r="AM81" s="281" t="b">
        <v>0</v>
      </c>
    </row>
    <row r="82" spans="2:39" ht="14.25" customHeight="1">
      <c r="B82" s="35"/>
      <c r="C82" s="68"/>
      <c r="D82" s="68"/>
      <c r="E82" s="68"/>
      <c r="F82" s="101"/>
      <c r="G82" s="119" t="s">
        <v>167</v>
      </c>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273"/>
      <c r="AM82" s="281" t="b">
        <v>0</v>
      </c>
    </row>
    <row r="83" spans="2:39" ht="24.75" customHeight="1">
      <c r="B83" s="33" t="s">
        <v>173</v>
      </c>
      <c r="C83" s="66"/>
      <c r="D83" s="66"/>
      <c r="E83" s="66"/>
      <c r="F83" s="102"/>
      <c r="G83" s="120" t="s">
        <v>181</v>
      </c>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271"/>
      <c r="AM83" s="281" t="b">
        <v>0</v>
      </c>
    </row>
    <row r="84" spans="2:39" ht="27" customHeight="1">
      <c r="B84" s="34"/>
      <c r="C84" s="67"/>
      <c r="D84" s="67"/>
      <c r="E84" s="67"/>
      <c r="F84" s="100"/>
      <c r="G84" s="121" t="s">
        <v>180</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71"/>
      <c r="AM84" s="281" t="b">
        <v>0</v>
      </c>
    </row>
    <row r="85" spans="2:39" ht="13.5" customHeight="1">
      <c r="B85" s="34"/>
      <c r="C85" s="67"/>
      <c r="D85" s="67"/>
      <c r="E85" s="67"/>
      <c r="F85" s="100"/>
      <c r="G85" s="121" t="s">
        <v>169</v>
      </c>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274"/>
      <c r="AM85" s="281" t="b">
        <v>0</v>
      </c>
    </row>
    <row r="86" spans="2:39" ht="13.5" customHeight="1">
      <c r="B86" s="35"/>
      <c r="C86" s="68"/>
      <c r="D86" s="68"/>
      <c r="E86" s="68"/>
      <c r="F86" s="103"/>
      <c r="G86" s="119" t="s">
        <v>135</v>
      </c>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272"/>
      <c r="AM86" s="281" t="b">
        <v>0</v>
      </c>
    </row>
    <row r="87" spans="2:39" ht="21.75" customHeight="1">
      <c r="B87" s="33" t="s">
        <v>129</v>
      </c>
      <c r="C87" s="66"/>
      <c r="D87" s="66"/>
      <c r="E87" s="66"/>
      <c r="F87" s="104"/>
      <c r="G87" s="122" t="s">
        <v>187</v>
      </c>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271"/>
      <c r="AM87" s="281" t="b">
        <v>0</v>
      </c>
    </row>
    <row r="88" spans="2:39" ht="24" customHeight="1">
      <c r="B88" s="34"/>
      <c r="C88" s="67"/>
      <c r="D88" s="67"/>
      <c r="E88" s="67"/>
      <c r="F88" s="100"/>
      <c r="G88" s="121" t="s">
        <v>188</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281" t="b">
        <v>0</v>
      </c>
    </row>
    <row r="89" spans="2:39" ht="23.25" customHeight="1">
      <c r="B89" s="34"/>
      <c r="C89" s="67"/>
      <c r="D89" s="67"/>
      <c r="E89" s="67"/>
      <c r="F89" s="100"/>
      <c r="G89" s="121" t="s">
        <v>22</v>
      </c>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268"/>
      <c r="AM89" s="281" t="b">
        <v>0</v>
      </c>
    </row>
    <row r="90" spans="2:39" ht="13.5" customHeight="1">
      <c r="B90" s="35"/>
      <c r="C90" s="68"/>
      <c r="D90" s="68"/>
      <c r="E90" s="68"/>
      <c r="F90" s="103"/>
      <c r="G90" s="119" t="s">
        <v>192</v>
      </c>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273"/>
      <c r="AM90" s="281" t="b">
        <v>0</v>
      </c>
    </row>
    <row r="91" spans="2:39" ht="23.25" customHeight="1">
      <c r="B91" s="33" t="s">
        <v>193</v>
      </c>
      <c r="C91" s="66"/>
      <c r="D91" s="66"/>
      <c r="E91" s="66"/>
      <c r="F91" s="104"/>
      <c r="G91" s="122" t="s">
        <v>127</v>
      </c>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275"/>
      <c r="AM91" s="281" t="b">
        <v>1</v>
      </c>
    </row>
    <row r="92" spans="2:39" ht="13.5" customHeight="1">
      <c r="B92" s="34"/>
      <c r="C92" s="67"/>
      <c r="D92" s="67"/>
      <c r="E92" s="67"/>
      <c r="F92" s="100"/>
      <c r="G92" s="121" t="s">
        <v>199</v>
      </c>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268"/>
      <c r="AM92" s="281" t="b">
        <v>0</v>
      </c>
    </row>
    <row r="93" spans="2:39" ht="13.5" customHeight="1">
      <c r="B93" s="34"/>
      <c r="C93" s="67"/>
      <c r="D93" s="67"/>
      <c r="E93" s="67"/>
      <c r="F93" s="100"/>
      <c r="G93" s="121" t="s">
        <v>152</v>
      </c>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268"/>
      <c r="AM93" s="281" t="b">
        <v>0</v>
      </c>
    </row>
    <row r="94" spans="2:39" ht="14.25" customHeight="1">
      <c r="B94" s="35"/>
      <c r="C94" s="68"/>
      <c r="D94" s="68"/>
      <c r="E94" s="68"/>
      <c r="F94" s="105"/>
      <c r="G94" s="123" t="s">
        <v>202</v>
      </c>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276"/>
      <c r="AM94" s="281" t="b">
        <v>0</v>
      </c>
    </row>
    <row r="95" spans="2:39" ht="9.9499999999999993" customHeight="1"/>
    <row r="96" spans="2:39" ht="24.95" customHeight="1">
      <c r="B96" s="36" t="s">
        <v>2084</v>
      </c>
      <c r="C96" s="69"/>
      <c r="D96" s="69"/>
      <c r="E96" s="69"/>
      <c r="F96" s="69"/>
      <c r="G96" s="69"/>
      <c r="H96" s="69"/>
      <c r="I96" s="69"/>
      <c r="J96" s="69"/>
      <c r="K96" s="69"/>
      <c r="L96" s="69"/>
      <c r="M96" s="69"/>
      <c r="N96" s="69"/>
      <c r="O96" s="69"/>
      <c r="P96" s="69"/>
      <c r="Q96" s="69"/>
      <c r="R96" s="69"/>
      <c r="S96" s="69"/>
      <c r="T96" s="69"/>
      <c r="U96" s="69"/>
      <c r="V96" s="69"/>
      <c r="W96" s="204"/>
    </row>
    <row r="97" spans="2:66" ht="15" customHeight="1">
      <c r="B97" s="37"/>
      <c r="C97" s="70"/>
      <c r="D97" s="80" t="s">
        <v>1367</v>
      </c>
      <c r="E97" s="80"/>
      <c r="F97" s="106">
        <v>6</v>
      </c>
      <c r="G97" s="80" t="s">
        <v>2076</v>
      </c>
      <c r="H97" s="106">
        <v>4</v>
      </c>
      <c r="I97" s="80" t="s">
        <v>2075</v>
      </c>
      <c r="J97" s="80" t="s">
        <v>2080</v>
      </c>
      <c r="K97" s="80"/>
      <c r="L97" s="80"/>
      <c r="M97" s="106">
        <v>7</v>
      </c>
      <c r="N97" s="80" t="s">
        <v>2076</v>
      </c>
      <c r="O97" s="106">
        <v>3</v>
      </c>
      <c r="P97" s="80" t="s">
        <v>2075</v>
      </c>
      <c r="Q97" s="168" t="s">
        <v>2067</v>
      </c>
      <c r="R97" s="168">
        <f>(M97*12+O97)-(F97*12+H97)+1</f>
        <v>12</v>
      </c>
      <c r="S97" s="168" t="s">
        <v>2079</v>
      </c>
      <c r="T97" s="168"/>
      <c r="U97" s="168" t="s">
        <v>1906</v>
      </c>
      <c r="V97" s="168"/>
      <c r="W97" s="205"/>
      <c r="AN97" s="286"/>
      <c r="AP97" s="1"/>
      <c r="BN97" s="3"/>
    </row>
    <row r="98" spans="2:66" ht="3.95" customHeight="1">
      <c r="B98" s="38"/>
      <c r="C98" s="71"/>
      <c r="D98" s="81"/>
      <c r="E98" s="81"/>
      <c r="F98" s="81"/>
      <c r="G98" s="81"/>
      <c r="H98" s="81"/>
      <c r="I98" s="81"/>
      <c r="J98" s="81"/>
      <c r="K98" s="81"/>
      <c r="L98" s="81"/>
      <c r="M98" s="81"/>
      <c r="N98" s="81"/>
      <c r="O98" s="81"/>
      <c r="P98" s="81"/>
      <c r="Q98" s="81"/>
      <c r="R98" s="81"/>
      <c r="S98" s="81"/>
      <c r="T98" s="190"/>
      <c r="U98" s="190"/>
      <c r="V98" s="190"/>
      <c r="W98" s="206"/>
      <c r="AN98" s="286"/>
      <c r="AP98" s="1"/>
      <c r="BN98" s="3"/>
    </row>
    <row r="99" spans="2:66" ht="6" customHeight="1"/>
    <row r="100" spans="2:66">
      <c r="B100" s="39" t="s">
        <v>1524</v>
      </c>
      <c r="C100" s="70"/>
      <c r="E100" s="3"/>
      <c r="F100" s="3"/>
      <c r="G100" s="3"/>
      <c r="H100" s="3"/>
      <c r="I100" s="3"/>
      <c r="J100" s="3"/>
      <c r="K100" s="3"/>
      <c r="L100" s="3"/>
      <c r="M100" s="3"/>
      <c r="N100" s="3"/>
      <c r="O100" s="3"/>
      <c r="P100" s="3"/>
      <c r="Q100" s="3"/>
      <c r="R100" s="3"/>
      <c r="S100" s="3"/>
      <c r="T100" s="3"/>
      <c r="U100" s="3"/>
      <c r="V100" s="3"/>
      <c r="W100" s="3"/>
      <c r="Y100" s="3"/>
      <c r="Z100" s="3"/>
      <c r="AA100" s="3"/>
      <c r="AB100" s="3"/>
      <c r="AC100" s="3"/>
      <c r="AD100" s="3"/>
    </row>
    <row r="101" spans="2:66" ht="27" customHeight="1">
      <c r="B101" s="10"/>
      <c r="C101" s="43"/>
      <c r="D101" s="43"/>
      <c r="E101" s="89" t="str">
        <f>IF(H97=4,"R6.4～R6.5の処遇加算等の区分",IF(H97=5,"R6.5の処遇加算等の区分",""))</f>
        <v>R6.4～R6.5の処遇加算等の区分</v>
      </c>
      <c r="F101" s="89"/>
      <c r="G101" s="89"/>
      <c r="H101" s="89"/>
      <c r="I101" s="89"/>
      <c r="J101" s="89"/>
      <c r="K101" s="89"/>
      <c r="L101" s="89"/>
      <c r="M101" s="89"/>
      <c r="N101" s="89"/>
      <c r="O101" s="89"/>
      <c r="P101" s="89"/>
      <c r="Q101" s="89"/>
      <c r="R101" s="89"/>
      <c r="S101" s="89"/>
      <c r="T101" s="89"/>
      <c r="U101" s="89"/>
      <c r="V101" s="89"/>
      <c r="W101" s="89"/>
      <c r="X101" s="211"/>
      <c r="Y101" s="219" t="str">
        <f>IF(OR(H97=4,H97=5),"R6.6以降の新加算の区分","R"&amp;F97&amp;"."&amp;H97&amp;"以降の新加算の区分")</f>
        <v>R6.6以降の新加算の区分</v>
      </c>
      <c r="Z101" s="219"/>
      <c r="AA101" s="219"/>
      <c r="AB101" s="219"/>
      <c r="AC101" s="219"/>
      <c r="AD101" s="219"/>
      <c r="AE101" s="219"/>
    </row>
    <row r="102" spans="2:66" ht="15" customHeight="1">
      <c r="B102" s="10" t="s">
        <v>2047</v>
      </c>
      <c r="C102" s="43"/>
      <c r="D102" s="43"/>
      <c r="E102" s="90" t="str">
        <f>I8</f>
        <v>処遇加算Ⅰ</v>
      </c>
      <c r="F102" s="107"/>
      <c r="G102" s="107"/>
      <c r="H102" s="107"/>
      <c r="I102" s="107"/>
      <c r="J102" s="107" t="str">
        <f>M8</f>
        <v>特定加算なし</v>
      </c>
      <c r="K102" s="107"/>
      <c r="L102" s="107"/>
      <c r="M102" s="107"/>
      <c r="N102" s="107"/>
      <c r="O102" s="107" t="str">
        <f>Q8</f>
        <v>ベア加算</v>
      </c>
      <c r="P102" s="107"/>
      <c r="Q102" s="107"/>
      <c r="R102" s="107"/>
      <c r="S102" s="183"/>
      <c r="T102" s="191" t="s">
        <v>2034</v>
      </c>
      <c r="U102" s="200"/>
      <c r="V102" s="200"/>
      <c r="W102" s="200"/>
      <c r="X102" s="212"/>
      <c r="Y102" s="220" t="str">
        <f>IFERROR(IF(AM8=1,"新加算Ⅲ",IF(AM8=2,"新加算Ⅳ","")),"")</f>
        <v>新加算Ⅲ</v>
      </c>
      <c r="Z102" s="224"/>
      <c r="AA102" s="224"/>
      <c r="AB102" s="224"/>
      <c r="AC102" s="224"/>
      <c r="AD102" s="224"/>
      <c r="AE102" s="243"/>
    </row>
    <row r="103" spans="2:66" ht="20.100000000000001" customHeight="1">
      <c r="B103" s="10" t="s">
        <v>668</v>
      </c>
      <c r="C103" s="43"/>
      <c r="D103" s="43"/>
      <c r="E103" s="91">
        <f>I9</f>
        <v>0.13700000000000001</v>
      </c>
      <c r="F103" s="108"/>
      <c r="G103" s="108"/>
      <c r="H103" s="108"/>
      <c r="I103" s="108"/>
      <c r="J103" s="108">
        <f>M9</f>
        <v>0</v>
      </c>
      <c r="K103" s="108"/>
      <c r="L103" s="108"/>
      <c r="M103" s="108"/>
      <c r="N103" s="108"/>
      <c r="O103" s="108">
        <f>Q9</f>
        <v>2.4e-002</v>
      </c>
      <c r="P103" s="108"/>
      <c r="Q103" s="108"/>
      <c r="R103" s="108"/>
      <c r="S103" s="184"/>
      <c r="T103" s="192">
        <f>U9</f>
        <v>0.161</v>
      </c>
      <c r="U103" s="192"/>
      <c r="V103" s="192"/>
      <c r="W103" s="192"/>
      <c r="X103" s="192"/>
      <c r="Y103" s="91">
        <f>IFERROR(IF(AM8=1,Y9,IF(AM8=2,AC9,"")),"")</f>
        <v>0.182</v>
      </c>
      <c r="Z103" s="225"/>
      <c r="AA103" s="225"/>
      <c r="AB103" s="108"/>
      <c r="AC103" s="108"/>
      <c r="AD103" s="108"/>
      <c r="AE103" s="184"/>
    </row>
    <row r="104" spans="2:66" ht="15.95" customHeight="1">
      <c r="B104" s="40" t="s">
        <v>743</v>
      </c>
      <c r="C104" s="72"/>
      <c r="D104" s="82"/>
      <c r="E104" s="92">
        <f>IFERROR(ROUNDDOWN(ROUND(W5*I9,0)*T5,0)*W107,"")</f>
        <v>642392</v>
      </c>
      <c r="F104" s="92"/>
      <c r="G104" s="92"/>
      <c r="H104" s="92"/>
      <c r="I104" s="133" t="s">
        <v>851</v>
      </c>
      <c r="J104" s="136">
        <f>IFERROR(ROUNDDOWN(ROUND(W5*M9,0)*T5,0)*W107,"")</f>
        <v>0</v>
      </c>
      <c r="K104" s="92"/>
      <c r="L104" s="92"/>
      <c r="M104" s="92"/>
      <c r="N104" s="133" t="s">
        <v>851</v>
      </c>
      <c r="O104" s="136">
        <f>IFERROR(ROUNDDOWN(ROUND(W5*Q9,0)*T5,0)*W107,"")</f>
        <v>112536</v>
      </c>
      <c r="P104" s="92"/>
      <c r="Q104" s="92"/>
      <c r="R104" s="92"/>
      <c r="S104" s="185" t="s">
        <v>851</v>
      </c>
      <c r="T104" s="193">
        <f>IFERROR(SUM(E104,J104,O104),"")</f>
        <v>754928</v>
      </c>
      <c r="U104" s="193"/>
      <c r="V104" s="193"/>
      <c r="W104" s="193"/>
      <c r="X104" s="213" t="s">
        <v>851</v>
      </c>
      <c r="Y104" s="136">
        <f>IFERROR(IF(AM8=1,ROUNDDOWN(ROUND(W5*Y9,0)*T5,0)*AD107,IF(AM8=2,ROUNDDOWN(ROUND(W5*AC9,0)*T5,0)*AD107,"")),"")</f>
        <v>4266990</v>
      </c>
      <c r="Z104" s="92"/>
      <c r="AA104" s="92"/>
      <c r="AB104" s="92"/>
      <c r="AC104" s="92"/>
      <c r="AD104" s="92"/>
      <c r="AE104" s="244" t="s">
        <v>851</v>
      </c>
    </row>
    <row r="105" spans="2:66">
      <c r="B105" s="41"/>
      <c r="C105" s="73"/>
      <c r="D105" s="83"/>
      <c r="E105" s="93" t="str">
        <f>IFERROR("("&amp;TEXT(E104/W107,"#,##0円")&amp;"/月)","")</f>
        <v>(321,196円/月)</v>
      </c>
      <c r="F105" s="109"/>
      <c r="G105" s="109"/>
      <c r="H105" s="109"/>
      <c r="I105" s="109"/>
      <c r="J105" s="109" t="str">
        <f>IFERROR("("&amp;TEXT(J104/W107,"#,##0円")&amp;"/月)","")</f>
        <v>(0円/月)</v>
      </c>
      <c r="K105" s="109"/>
      <c r="L105" s="109"/>
      <c r="M105" s="109"/>
      <c r="N105" s="109"/>
      <c r="O105" s="109" t="str">
        <f>IFERROR("("&amp;TEXT(O104/W107,"#,##0円")&amp;"/月)","")</f>
        <v>(56,268円/月)</v>
      </c>
      <c r="P105" s="109"/>
      <c r="Q105" s="109"/>
      <c r="R105" s="109"/>
      <c r="S105" s="109"/>
      <c r="T105" s="93" t="str">
        <f>IFERROR("("&amp;TEXT(T104/W107,"#,##0円")&amp;"/月)","")</f>
        <v>(377,464円/月)</v>
      </c>
      <c r="U105" s="109"/>
      <c r="V105" s="109"/>
      <c r="W105" s="109"/>
      <c r="X105" s="214"/>
      <c r="Y105" s="109" t="str">
        <f>IFERROR("("&amp;TEXT(Y104/AD107,"#,##0円")&amp;"/月)","")</f>
        <v>(426,699円/月)</v>
      </c>
      <c r="Z105" s="109"/>
      <c r="AA105" s="109"/>
      <c r="AB105" s="109"/>
      <c r="AC105" s="109"/>
      <c r="AD105" s="109"/>
      <c r="AE105" s="109"/>
    </row>
    <row r="106" spans="2:66" ht="6.95" customHeight="1"/>
    <row r="107" spans="2:66">
      <c r="W107" s="42">
        <f>IF(H97=4,2,IF(H97=5,1,""))</f>
        <v>2</v>
      </c>
      <c r="X107" s="42" t="s">
        <v>2088</v>
      </c>
      <c r="AD107" s="42">
        <f>IF(H97=4,R97-2,IF(H97=5,R97-1,R97))</f>
        <v>10</v>
      </c>
      <c r="AE107" s="42" t="s">
        <v>2088</v>
      </c>
    </row>
    <row r="178" spans="53:53">
      <c r="BA178" s="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A1:AC1"/>
    <mergeCell ref="AD1:AK1"/>
    <mergeCell ref="B2:AK2"/>
    <mergeCell ref="B4:F4"/>
    <mergeCell ref="G4:M4"/>
    <mergeCell ref="N4:S4"/>
    <mergeCell ref="T4:V4"/>
    <mergeCell ref="W4:AB4"/>
    <mergeCell ref="AC4:AK4"/>
    <mergeCell ref="B5:F5"/>
    <mergeCell ref="G5:M5"/>
    <mergeCell ref="N5:P5"/>
    <mergeCell ref="Q5:S5"/>
    <mergeCell ref="T5:V5"/>
    <mergeCell ref="W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J75"/>
    <mergeCell ref="G76:AJ76"/>
    <mergeCell ref="G77:AJ77"/>
    <mergeCell ref="G78:AK78"/>
    <mergeCell ref="G79:AJ79"/>
    <mergeCell ref="G80:AJ80"/>
    <mergeCell ref="G81:AJ81"/>
    <mergeCell ref="G82:AJ82"/>
    <mergeCell ref="G83:AJ83"/>
    <mergeCell ref="G84:AJ84"/>
    <mergeCell ref="G85:AJ85"/>
    <mergeCell ref="G86:AK86"/>
    <mergeCell ref="G87:AJ87"/>
    <mergeCell ref="G88:AJ88"/>
    <mergeCell ref="G89:AJ89"/>
    <mergeCell ref="G90:AJ90"/>
    <mergeCell ref="G91:AK91"/>
    <mergeCell ref="G92:AJ92"/>
    <mergeCell ref="G93:AJ93"/>
    <mergeCell ref="G94:AJ94"/>
    <mergeCell ref="B96:W96"/>
    <mergeCell ref="D97:E97"/>
    <mergeCell ref="J97:L97"/>
    <mergeCell ref="S97:T97"/>
    <mergeCell ref="B101:D101"/>
    <mergeCell ref="E101:X101"/>
    <mergeCell ref="Y101:AE101"/>
    <mergeCell ref="B102:D102"/>
    <mergeCell ref="E102:I102"/>
    <mergeCell ref="J102:N102"/>
    <mergeCell ref="O102:S102"/>
    <mergeCell ref="T102:X102"/>
    <mergeCell ref="Y102:AE102"/>
    <mergeCell ref="B103:D103"/>
    <mergeCell ref="E103:I103"/>
    <mergeCell ref="J103:N103"/>
    <mergeCell ref="O103:S103"/>
    <mergeCell ref="T103:X103"/>
    <mergeCell ref="Y103:AE103"/>
    <mergeCell ref="E104:H104"/>
    <mergeCell ref="J104:M104"/>
    <mergeCell ref="O104:R104"/>
    <mergeCell ref="T104:W104"/>
    <mergeCell ref="Y104:AD104"/>
    <mergeCell ref="E105:I105"/>
    <mergeCell ref="J105:N105"/>
    <mergeCell ref="O105:S105"/>
    <mergeCell ref="T105:X105"/>
    <mergeCell ref="Y105:AE105"/>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2"/>
    <mergeCell ref="B83:E86"/>
    <mergeCell ref="B87:E90"/>
    <mergeCell ref="B91:E94"/>
    <mergeCell ref="B104:D105"/>
    <mergeCell ref="AD18:AK24"/>
  </mergeCells>
  <phoneticPr fontId="3"/>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7 F97">
      <formula1>"6,7"</formula1>
    </dataValidation>
    <dataValidation type="list" allowBlank="1" showDropDown="0"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Width="1" fitToHeight="0" orientation="portrait" usePrinterDefaults="1" r:id="rId1"/>
  <rowBreaks count="1" manualBreakCount="1">
    <brk id="61" max="37" man="1"/>
  </rowBreaks>
  <drawing r:id="rId2"/>
  <legacyDrawing r:id="rId3"/>
  <mc:AlternateContent>
    <mc:Choice xmlns:x14="http://schemas.microsoft.com/office/spreadsheetml/2009/9/main" Requires="x14">
      <controls>
        <mc:AlternateContent>
          <mc:Choice Requires="x14">
            <control shapeId="1064" r:id="rId4" name="チェック 40">
              <controlPr defaultSize="0" autoFill="0" autoLine="0" autoPict="0">
                <anchor moveWithCells="1">
                  <from xmlns:xdr="http://schemas.openxmlformats.org/drawingml/2006/spreadsheetDrawing">
                    <xdr:col>0</xdr:col>
                    <xdr:colOff>57150</xdr:colOff>
                    <xdr:row>48</xdr:row>
                    <xdr:rowOff>28575</xdr:rowOff>
                  </from>
                  <to xmlns:xdr="http://schemas.openxmlformats.org/drawingml/2006/spreadsheetDrawing">
                    <xdr:col>2</xdr:col>
                    <xdr:colOff>95250</xdr:colOff>
                    <xdr:row>48</xdr:row>
                    <xdr:rowOff>276225</xdr:rowOff>
                  </to>
                </anchor>
              </controlPr>
            </control>
          </mc:Choice>
        </mc:AlternateContent>
        <mc:AlternateContent>
          <mc:Choice Requires="x14">
            <control shapeId="1065" r:id="rId5" name="チェック 41">
              <controlPr defaultSize="0" autoFill="0" autoLine="0" autoPict="0">
                <anchor moveWithCells="1">
                  <from xmlns:xdr="http://schemas.openxmlformats.org/drawingml/2006/spreadsheetDrawing">
                    <xdr:col>0</xdr:col>
                    <xdr:colOff>57150</xdr:colOff>
                    <xdr:row>49</xdr:row>
                    <xdr:rowOff>29210</xdr:rowOff>
                  </from>
                  <to xmlns:xdr="http://schemas.openxmlformats.org/drawingml/2006/spreadsheetDrawing">
                    <xdr:col>2</xdr:col>
                    <xdr:colOff>95250</xdr:colOff>
                    <xdr:row>49</xdr:row>
                    <xdr:rowOff>276860</xdr:rowOff>
                  </to>
                </anchor>
              </controlPr>
            </control>
          </mc:Choice>
        </mc:AlternateContent>
        <mc:AlternateContent>
          <mc:Choice Requires="x14">
            <control shapeId="1066" r:id="rId6"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121285</xdr:colOff>
                    <xdr:row>8</xdr:row>
                    <xdr:rowOff>24765</xdr:rowOff>
                  </to>
                </anchor>
              </controlPr>
            </control>
          </mc:Choice>
        </mc:AlternateContent>
        <mc:AlternateContent>
          <mc:Choice Requires="x14">
            <control shapeId="1067" r:id="rId7" name="オプション 43">
              <controlPr defaultSize="0" autoFill="0" autoLine="0" autoPict="0">
                <anchor moveWithCells="1" sizeWithCells="1">
                  <from xmlns:xdr="http://schemas.openxmlformats.org/drawingml/2006/spreadsheetDrawing">
                    <xdr:col>27</xdr:col>
                    <xdr:colOff>138430</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8" name="グループ 44">
              <controlPr defaultSize="0" autoFill="0" autoPict="0">
                <anchor moveWithCells="1">
                  <from xmlns:xdr="http://schemas.openxmlformats.org/drawingml/2006/spreadsheetDrawing">
                    <xdr:col>23</xdr:col>
                    <xdr:colOff>47625</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9" name="オプション 45">
              <controlPr defaultSize="0" autoFill="0" autoLine="0" autoPict="0">
                <anchor moveWithCells="1" sizeWithCells="1">
                  <from xmlns:xdr="http://schemas.openxmlformats.org/drawingml/2006/spreadsheetDrawing">
                    <xdr:col>2</xdr:col>
                    <xdr:colOff>130175</xdr:colOff>
                    <xdr:row>27</xdr:row>
                    <xdr:rowOff>135890</xdr:rowOff>
                  </from>
                  <to xmlns:xdr="http://schemas.openxmlformats.org/drawingml/2006/spreadsheetDrawing">
                    <xdr:col>4</xdr:col>
                    <xdr:colOff>11430</xdr:colOff>
                    <xdr:row>29</xdr:row>
                    <xdr:rowOff>38100</xdr:rowOff>
                  </to>
                </anchor>
              </controlPr>
            </control>
          </mc:Choice>
        </mc:AlternateContent>
        <mc:AlternateContent>
          <mc:Choice Requires="x14">
            <control shapeId="1070" r:id="rId10" name="オプション 46">
              <controlPr defaultSize="0" autoFill="0" autoLine="0" autoPict="0">
                <anchor moveWithCells="1" sizeWithCells="1">
                  <from xmlns:xdr="http://schemas.openxmlformats.org/drawingml/2006/spreadsheetDrawing">
                    <xdr:col>2</xdr:col>
                    <xdr:colOff>133985</xdr:colOff>
                    <xdr:row>28</xdr:row>
                    <xdr:rowOff>129540</xdr:rowOff>
                  </from>
                  <to xmlns:xdr="http://schemas.openxmlformats.org/drawingml/2006/spreadsheetDrawing">
                    <xdr:col>4</xdr:col>
                    <xdr:colOff>10160</xdr:colOff>
                    <xdr:row>30</xdr:row>
                    <xdr:rowOff>34925</xdr:rowOff>
                  </to>
                </anchor>
              </controlPr>
            </control>
          </mc:Choice>
        </mc:AlternateContent>
        <mc:AlternateContent>
          <mc:Choice Requires="x14">
            <control shapeId="1071" r:id="rId11" name="グループ 47">
              <controlPr defaultSize="0" autoFill="0" autoPict="0">
                <anchor moveWithCells="1">
                  <from xmlns:xdr="http://schemas.openxmlformats.org/drawingml/2006/spreadsheetDrawing">
                    <xdr:col>2</xdr:col>
                    <xdr:colOff>66675</xdr:colOff>
                    <xdr:row>27</xdr:row>
                    <xdr:rowOff>76200</xdr:rowOff>
                  </from>
                  <to xmlns:xdr="http://schemas.openxmlformats.org/drawingml/2006/spreadsheetDrawing">
                    <xdr:col>4</xdr:col>
                    <xdr:colOff>104775</xdr:colOff>
                    <xdr:row>31</xdr:row>
                    <xdr:rowOff>76200</xdr:rowOff>
                  </to>
                </anchor>
              </controlPr>
            </control>
          </mc:Choice>
        </mc:AlternateContent>
        <mc:AlternateContent>
          <mc:Choice Requires="x14">
            <control shapeId="1077" r:id="rId12" name="オプション 53">
              <controlPr defaultSize="0" autoFill="0" autoLine="0" autoPict="0">
                <anchor moveWithCells="1" sizeWithCells="1">
                  <from xmlns:xdr="http://schemas.openxmlformats.org/drawingml/2006/spreadsheetDrawing">
                    <xdr:col>2</xdr:col>
                    <xdr:colOff>135890</xdr:colOff>
                    <xdr:row>31</xdr:row>
                    <xdr:rowOff>133350</xdr:rowOff>
                  </from>
                  <to xmlns:xdr="http://schemas.openxmlformats.org/drawingml/2006/spreadsheetDrawing">
                    <xdr:col>4</xdr:col>
                    <xdr:colOff>60325</xdr:colOff>
                    <xdr:row>33</xdr:row>
                    <xdr:rowOff>38100</xdr:rowOff>
                  </to>
                </anchor>
              </controlPr>
            </control>
          </mc:Choice>
        </mc:AlternateContent>
        <mc:AlternateContent>
          <mc:Choice Requires="x14">
            <control shapeId="1078" r:id="rId13" name="オプション 54">
              <controlPr defaultSize="0" autoFill="0" autoLine="0" autoPict="0">
                <anchor moveWithCells="1" sizeWithCells="1">
                  <from xmlns:xdr="http://schemas.openxmlformats.org/drawingml/2006/spreadsheetDrawing">
                    <xdr:col>2</xdr:col>
                    <xdr:colOff>135255</xdr:colOff>
                    <xdr:row>32</xdr:row>
                    <xdr:rowOff>126365</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4" name="グループ 55">
              <controlPr defaultSize="0" autoFill="0" autoPict="0">
                <anchor moveWithCells="1">
                  <from xmlns:xdr="http://schemas.openxmlformats.org/drawingml/2006/spreadsheetDrawing">
                    <xdr:col>2</xdr:col>
                    <xdr:colOff>28575</xdr:colOff>
                    <xdr:row>31</xdr:row>
                    <xdr:rowOff>66675</xdr:rowOff>
                  </from>
                  <to xmlns:xdr="http://schemas.openxmlformats.org/drawingml/2006/spreadsheetDrawing">
                    <xdr:col>5</xdr:col>
                    <xdr:colOff>38100</xdr:colOff>
                    <xdr:row>35</xdr:row>
                    <xdr:rowOff>38100</xdr:rowOff>
                  </to>
                </anchor>
              </controlPr>
            </control>
          </mc:Choice>
        </mc:AlternateContent>
        <mc:AlternateContent>
          <mc:Choice Requires="x14">
            <control shapeId="1082" r:id="rId15" name="オプション 58">
              <controlPr defaultSize="0" autoFill="0" autoLine="0" autoPict="0">
                <anchor moveWithCells="1" sizeWithCells="1">
                  <from xmlns:xdr="http://schemas.openxmlformats.org/drawingml/2006/spreadsheetDrawing">
                    <xdr:col>2</xdr:col>
                    <xdr:colOff>137160</xdr:colOff>
                    <xdr:row>37</xdr:row>
                    <xdr:rowOff>127635</xdr:rowOff>
                  </from>
                  <to xmlns:xdr="http://schemas.openxmlformats.org/drawingml/2006/spreadsheetDrawing">
                    <xdr:col>4</xdr:col>
                    <xdr:colOff>57785</xdr:colOff>
                    <xdr:row>39</xdr:row>
                    <xdr:rowOff>32385</xdr:rowOff>
                  </to>
                </anchor>
              </controlPr>
            </control>
          </mc:Choice>
        </mc:AlternateContent>
        <mc:AlternateContent>
          <mc:Choice Requires="x14">
            <control shapeId="1083" r:id="rId16" name="オプション 59">
              <controlPr defaultSize="0" autoFill="0" autoLine="0" autoPict="0">
                <anchor moveWithCells="1" sizeWithCells="1">
                  <from xmlns:xdr="http://schemas.openxmlformats.org/drawingml/2006/spreadsheetDrawing">
                    <xdr:col>2</xdr:col>
                    <xdr:colOff>135890</xdr:colOff>
                    <xdr:row>38</xdr:row>
                    <xdr:rowOff>132080</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7" name="グループ 60">
              <controlPr defaultSize="0" autoFill="0" autoPict="0">
                <anchor moveWithCells="1">
                  <from xmlns:xdr="http://schemas.openxmlformats.org/drawingml/2006/spreadsheetDrawing">
                    <xdr:col>2</xdr:col>
                    <xdr:colOff>66675</xdr:colOff>
                    <xdr:row>37</xdr:row>
                    <xdr:rowOff>47625</xdr:rowOff>
                  </from>
                  <to xmlns:xdr="http://schemas.openxmlformats.org/drawingml/2006/spreadsheetDrawing">
                    <xdr:col>5</xdr:col>
                    <xdr:colOff>0</xdr:colOff>
                    <xdr:row>41</xdr:row>
                    <xdr:rowOff>66675</xdr:rowOff>
                  </to>
                </anchor>
              </controlPr>
            </control>
          </mc:Choice>
        </mc:AlternateContent>
        <mc:AlternateContent>
          <mc:Choice Requires="x14">
            <control shapeId="1086" r:id="rId18" name="オプション 62">
              <controlPr defaultSize="0" autoFill="0" autoLine="0" autoPict="0">
                <anchor moveWithCells="1" sizeWithCells="1">
                  <from xmlns:xdr="http://schemas.openxmlformats.org/drawingml/2006/spreadsheetDrawing">
                    <xdr:col>2</xdr:col>
                    <xdr:colOff>137160</xdr:colOff>
                    <xdr:row>41</xdr:row>
                    <xdr:rowOff>123825</xdr:rowOff>
                  </from>
                  <to xmlns:xdr="http://schemas.openxmlformats.org/drawingml/2006/spreadsheetDrawing">
                    <xdr:col>4</xdr:col>
                    <xdr:colOff>15240</xdr:colOff>
                    <xdr:row>43</xdr:row>
                    <xdr:rowOff>29210</xdr:rowOff>
                  </to>
                </anchor>
              </controlPr>
            </control>
          </mc:Choice>
        </mc:AlternateContent>
        <mc:AlternateContent>
          <mc:Choice Requires="x14">
            <control shapeId="1087" r:id="rId19" name="オプション 63">
              <controlPr defaultSize="0" autoFill="0" autoLine="0" autoPict="0">
                <anchor moveWithCells="1" sizeWithCells="1">
                  <from xmlns:xdr="http://schemas.openxmlformats.org/drawingml/2006/spreadsheetDrawing">
                    <xdr:col>2</xdr:col>
                    <xdr:colOff>133350</xdr:colOff>
                    <xdr:row>42</xdr:row>
                    <xdr:rowOff>123825</xdr:rowOff>
                  </from>
                  <to xmlns:xdr="http://schemas.openxmlformats.org/drawingml/2006/spreadsheetDrawing">
                    <xdr:col>4</xdr:col>
                    <xdr:colOff>7620</xdr:colOff>
                    <xdr:row>44</xdr:row>
                    <xdr:rowOff>28575</xdr:rowOff>
                  </to>
                </anchor>
              </controlPr>
            </control>
          </mc:Choice>
        </mc:AlternateContent>
        <mc:AlternateContent>
          <mc:Choice Requires="x14">
            <control shapeId="1088" r:id="rId20" name="グループ 64">
              <controlPr defaultSize="0" autoFill="0" autoPict="0">
                <anchor moveWithCells="1">
                  <from xmlns:xdr="http://schemas.openxmlformats.org/drawingml/2006/spreadsheetDrawing">
                    <xdr:col>2</xdr:col>
                    <xdr:colOff>66675</xdr:colOff>
                    <xdr:row>41</xdr:row>
                    <xdr:rowOff>76200</xdr:rowOff>
                  </from>
                  <to xmlns:xdr="http://schemas.openxmlformats.org/drawingml/2006/spreadsheetDrawing">
                    <xdr:col>4</xdr:col>
                    <xdr:colOff>104775</xdr:colOff>
                    <xdr:row>45</xdr:row>
                    <xdr:rowOff>67310</xdr:rowOff>
                  </to>
                </anchor>
              </controlPr>
            </control>
          </mc:Choice>
        </mc:AlternateContent>
        <mc:AlternateContent>
          <mc:Choice Requires="x14">
            <control shapeId="1089" r:id="rId21" name="チェック 65">
              <controlPr defaultSize="0" autoFill="0" autoLine="0" autoPict="0">
                <anchor moveWithCells="1">
                  <from xmlns:xdr="http://schemas.openxmlformats.org/drawingml/2006/spreadsheetDrawing">
                    <xdr:col>0</xdr:col>
                    <xdr:colOff>57150</xdr:colOff>
                    <xdr:row>49</xdr:row>
                    <xdr:rowOff>295910</xdr:rowOff>
                  </from>
                  <to xmlns:xdr="http://schemas.openxmlformats.org/drawingml/2006/spreadsheetDrawing">
                    <xdr:col>2</xdr:col>
                    <xdr:colOff>95250</xdr:colOff>
                    <xdr:row>51</xdr:row>
                    <xdr:rowOff>28575</xdr:rowOff>
                  </to>
                </anchor>
              </controlPr>
            </control>
          </mc:Choice>
        </mc:AlternateContent>
        <mc:AlternateContent>
          <mc:Choice Requires="x14">
            <control shapeId="1090" r:id="rId22" name="チェック 66">
              <controlPr defaultSize="0" autoFill="0" autoLine="0" autoPict="0">
                <anchor moveWithCells="1">
                  <from xmlns:xdr="http://schemas.openxmlformats.org/drawingml/2006/spreadsheetDrawing">
                    <xdr:col>0</xdr:col>
                    <xdr:colOff>57150</xdr:colOff>
                    <xdr:row>50</xdr:row>
                    <xdr:rowOff>172085</xdr:rowOff>
                  </from>
                  <to xmlns:xdr="http://schemas.openxmlformats.org/drawingml/2006/spreadsheetDrawing">
                    <xdr:col>2</xdr:col>
                    <xdr:colOff>95250</xdr:colOff>
                    <xdr:row>52</xdr:row>
                    <xdr:rowOff>19050</xdr:rowOff>
                  </to>
                </anchor>
              </controlPr>
            </control>
          </mc:Choice>
        </mc:AlternateContent>
        <mc:AlternateContent>
          <mc:Choice Requires="x14">
            <control shapeId="1091" r:id="rId23" name="チェック 67">
              <controlPr defaultSize="0" autoFill="0" autoLine="0" autoPict="0">
                <anchor moveWithCells="1">
                  <from xmlns:xdr="http://schemas.openxmlformats.org/drawingml/2006/spreadsheetDrawing">
                    <xdr:col>4</xdr:col>
                    <xdr:colOff>133350</xdr:colOff>
                    <xdr:row>69</xdr:row>
                    <xdr:rowOff>152400</xdr:rowOff>
                  </from>
                  <to xmlns:xdr="http://schemas.openxmlformats.org/drawingml/2006/spreadsheetDrawing">
                    <xdr:col>6</xdr:col>
                    <xdr:colOff>19050</xdr:colOff>
                    <xdr:row>71</xdr:row>
                    <xdr:rowOff>19050</xdr:rowOff>
                  </to>
                </anchor>
              </controlPr>
            </control>
          </mc:Choice>
        </mc:AlternateContent>
        <mc:AlternateContent>
          <mc:Choice Requires="x14">
            <control shapeId="1092" r:id="rId24" name="チェック 68">
              <controlPr defaultSize="0" autoFill="0" autoLine="0" autoPict="0">
                <anchor moveWithCells="1">
                  <from xmlns:xdr="http://schemas.openxmlformats.org/drawingml/2006/spreadsheetDrawing">
                    <xdr:col>4</xdr:col>
                    <xdr:colOff>133350</xdr:colOff>
                    <xdr:row>70</xdr:row>
                    <xdr:rowOff>133350</xdr:rowOff>
                  </from>
                  <to xmlns:xdr="http://schemas.openxmlformats.org/drawingml/2006/spreadsheetDrawing">
                    <xdr:col>6</xdr:col>
                    <xdr:colOff>19050</xdr:colOff>
                    <xdr:row>72</xdr:row>
                    <xdr:rowOff>19050</xdr:rowOff>
                  </to>
                </anchor>
              </controlPr>
            </control>
          </mc:Choice>
        </mc:AlternateContent>
        <mc:AlternateContent>
          <mc:Choice Requires="x14">
            <control shapeId="1093" r:id="rId25" name="チェック 69">
              <controlPr defaultSize="0" autoFill="0" autoLine="0" autoPict="0">
                <anchor moveWithCells="1">
                  <from xmlns:xdr="http://schemas.openxmlformats.org/drawingml/2006/spreadsheetDrawing">
                    <xdr:col>4</xdr:col>
                    <xdr:colOff>133350</xdr:colOff>
                    <xdr:row>72</xdr:row>
                    <xdr:rowOff>19050</xdr:rowOff>
                  </from>
                  <to xmlns:xdr="http://schemas.openxmlformats.org/drawingml/2006/spreadsheetDrawing">
                    <xdr:col>6</xdr:col>
                    <xdr:colOff>19050</xdr:colOff>
                    <xdr:row>72</xdr:row>
                    <xdr:rowOff>218440</xdr:rowOff>
                  </to>
                </anchor>
              </controlPr>
            </control>
          </mc:Choice>
        </mc:AlternateContent>
        <mc:AlternateContent>
          <mc:Choice Requires="x14">
            <control shapeId="1094" r:id="rId26" name="チェック 70">
              <controlPr defaultSize="0" autoFill="0" autoLine="0" autoPict="0">
                <anchor moveWithCells="1">
                  <from xmlns:xdr="http://schemas.openxmlformats.org/drawingml/2006/spreadsheetDrawing">
                    <xdr:col>4</xdr:col>
                    <xdr:colOff>133350</xdr:colOff>
                    <xdr:row>72</xdr:row>
                    <xdr:rowOff>247650</xdr:rowOff>
                  </from>
                  <to xmlns:xdr="http://schemas.openxmlformats.org/drawingml/2006/spreadsheetDrawing">
                    <xdr:col>6</xdr:col>
                    <xdr:colOff>19050</xdr:colOff>
                    <xdr:row>74</xdr:row>
                    <xdr:rowOff>19050</xdr:rowOff>
                  </to>
                </anchor>
              </controlPr>
            </control>
          </mc:Choice>
        </mc:AlternateContent>
        <mc:AlternateContent>
          <mc:Choice Requires="x14">
            <control shapeId="1095" r:id="rId27" name="チェック 71">
              <controlPr defaultSize="0" autoFill="0" autoLine="0" autoPict="0">
                <anchor moveWithCells="1">
                  <from xmlns:xdr="http://schemas.openxmlformats.org/drawingml/2006/spreadsheetDrawing">
                    <xdr:col>4</xdr:col>
                    <xdr:colOff>133350</xdr:colOff>
                    <xdr:row>74</xdr:row>
                    <xdr:rowOff>94615</xdr:rowOff>
                  </from>
                  <to xmlns:xdr="http://schemas.openxmlformats.org/drawingml/2006/spreadsheetDrawing">
                    <xdr:col>6</xdr:col>
                    <xdr:colOff>19050</xdr:colOff>
                    <xdr:row>74</xdr:row>
                    <xdr:rowOff>305435</xdr:rowOff>
                  </to>
                </anchor>
              </controlPr>
            </control>
          </mc:Choice>
        </mc:AlternateContent>
        <mc:AlternateContent>
          <mc:Choice Requires="x14">
            <control shapeId="1096" r:id="rId28" name="チェック 72">
              <controlPr defaultSize="0" autoFill="0" autoLine="0" autoPict="0">
                <anchor moveWithCells="1">
                  <from xmlns:xdr="http://schemas.openxmlformats.org/drawingml/2006/spreadsheetDrawing">
                    <xdr:col>4</xdr:col>
                    <xdr:colOff>133350</xdr:colOff>
                    <xdr:row>74</xdr:row>
                    <xdr:rowOff>380365</xdr:rowOff>
                  </from>
                  <to xmlns:xdr="http://schemas.openxmlformats.org/drawingml/2006/spreadsheetDrawing">
                    <xdr:col>6</xdr:col>
                    <xdr:colOff>19050</xdr:colOff>
                    <xdr:row>76</xdr:row>
                    <xdr:rowOff>19050</xdr:rowOff>
                  </to>
                </anchor>
              </controlPr>
            </control>
          </mc:Choice>
        </mc:AlternateContent>
        <mc:AlternateContent>
          <mc:Choice Requires="x14">
            <control shapeId="1097" r:id="rId29" name="チェック 73">
              <controlPr defaultSize="0" autoFill="0" autoLine="0" autoPict="0">
                <anchor moveWithCells="1">
                  <from xmlns:xdr="http://schemas.openxmlformats.org/drawingml/2006/spreadsheetDrawing">
                    <xdr:col>4</xdr:col>
                    <xdr:colOff>133350</xdr:colOff>
                    <xdr:row>75</xdr:row>
                    <xdr:rowOff>143510</xdr:rowOff>
                  </from>
                  <to xmlns:xdr="http://schemas.openxmlformats.org/drawingml/2006/spreadsheetDrawing">
                    <xdr:col>6</xdr:col>
                    <xdr:colOff>19050</xdr:colOff>
                    <xdr:row>77</xdr:row>
                    <xdr:rowOff>19050</xdr:rowOff>
                  </to>
                </anchor>
              </controlPr>
            </control>
          </mc:Choice>
        </mc:AlternateContent>
        <mc:AlternateContent>
          <mc:Choice Requires="x14">
            <control shapeId="1098" r:id="rId30" name="チェック 74">
              <controlPr defaultSize="0" autoFill="0" autoLine="0" autoPict="0">
                <anchor moveWithCells="1">
                  <from xmlns:xdr="http://schemas.openxmlformats.org/drawingml/2006/spreadsheetDrawing">
                    <xdr:col>4</xdr:col>
                    <xdr:colOff>133350</xdr:colOff>
                    <xdr:row>76</xdr:row>
                    <xdr:rowOff>133350</xdr:rowOff>
                  </from>
                  <to xmlns:xdr="http://schemas.openxmlformats.org/drawingml/2006/spreadsheetDrawing">
                    <xdr:col>6</xdr:col>
                    <xdr:colOff>19050</xdr:colOff>
                    <xdr:row>78</xdr:row>
                    <xdr:rowOff>19050</xdr:rowOff>
                  </to>
                </anchor>
              </controlPr>
            </control>
          </mc:Choice>
        </mc:AlternateContent>
        <mc:AlternateContent>
          <mc:Choice Requires="x14">
            <control shapeId="1099" r:id="rId31" name="チェック 75">
              <controlPr defaultSize="0" autoFill="0" autoLine="0" autoPict="0">
                <anchor moveWithCells="1">
                  <from xmlns:xdr="http://schemas.openxmlformats.org/drawingml/2006/spreadsheetDrawing">
                    <xdr:col>4</xdr:col>
                    <xdr:colOff>133350</xdr:colOff>
                    <xdr:row>77</xdr:row>
                    <xdr:rowOff>152400</xdr:rowOff>
                  </from>
                  <to xmlns:xdr="http://schemas.openxmlformats.org/drawingml/2006/spreadsheetDrawing">
                    <xdr:col>6</xdr:col>
                    <xdr:colOff>19050</xdr:colOff>
                    <xdr:row>79</xdr:row>
                    <xdr:rowOff>28575</xdr:rowOff>
                  </to>
                </anchor>
              </controlPr>
            </control>
          </mc:Choice>
        </mc:AlternateContent>
        <mc:AlternateContent>
          <mc:Choice Requires="x14">
            <control shapeId="1100" r:id="rId32" name="チェック 76">
              <controlPr defaultSize="0" autoFill="0" autoLine="0" autoPict="0">
                <anchor moveWithCells="1">
                  <from xmlns:xdr="http://schemas.openxmlformats.org/drawingml/2006/spreadsheetDrawing">
                    <xdr:col>4</xdr:col>
                    <xdr:colOff>133350</xdr:colOff>
                    <xdr:row>79</xdr:row>
                    <xdr:rowOff>66675</xdr:rowOff>
                  </from>
                  <to xmlns:xdr="http://schemas.openxmlformats.org/drawingml/2006/spreadsheetDrawing">
                    <xdr:col>6</xdr:col>
                    <xdr:colOff>19050</xdr:colOff>
                    <xdr:row>79</xdr:row>
                    <xdr:rowOff>275590</xdr:rowOff>
                  </to>
                </anchor>
              </controlPr>
            </control>
          </mc:Choice>
        </mc:AlternateContent>
        <mc:AlternateContent>
          <mc:Choice Requires="x14">
            <control shapeId="1101" r:id="rId33" name="チェック 77">
              <controlPr defaultSize="0" autoFill="0" autoLine="0" autoPict="0">
                <anchor moveWithCells="1">
                  <from xmlns:xdr="http://schemas.openxmlformats.org/drawingml/2006/spreadsheetDrawing">
                    <xdr:col>4</xdr:col>
                    <xdr:colOff>133350</xdr:colOff>
                    <xdr:row>79</xdr:row>
                    <xdr:rowOff>313690</xdr:rowOff>
                  </from>
                  <to xmlns:xdr="http://schemas.openxmlformats.org/drawingml/2006/spreadsheetDrawing">
                    <xdr:col>6</xdr:col>
                    <xdr:colOff>19050</xdr:colOff>
                    <xdr:row>81</xdr:row>
                    <xdr:rowOff>28575</xdr:rowOff>
                  </to>
                </anchor>
              </controlPr>
            </control>
          </mc:Choice>
        </mc:AlternateContent>
        <mc:AlternateContent>
          <mc:Choice Requires="x14">
            <control shapeId="1102" r:id="rId34" name="チェック 78">
              <controlPr defaultSize="0" autoFill="0" autoLine="0" autoPict="0">
                <anchor moveWithCells="1">
                  <from xmlns:xdr="http://schemas.openxmlformats.org/drawingml/2006/spreadsheetDrawing">
                    <xdr:col>4</xdr:col>
                    <xdr:colOff>133350</xdr:colOff>
                    <xdr:row>80</xdr:row>
                    <xdr:rowOff>152400</xdr:rowOff>
                  </from>
                  <to xmlns:xdr="http://schemas.openxmlformats.org/drawingml/2006/spreadsheetDrawing">
                    <xdr:col>6</xdr:col>
                    <xdr:colOff>19050</xdr:colOff>
                    <xdr:row>82</xdr:row>
                    <xdr:rowOff>28575</xdr:rowOff>
                  </to>
                </anchor>
              </controlPr>
            </control>
          </mc:Choice>
        </mc:AlternateContent>
        <mc:AlternateContent>
          <mc:Choice Requires="x14">
            <control shapeId="1103" r:id="rId35" name="チェック 79">
              <controlPr defaultSize="0" autoFill="0" autoLine="0" autoPict="0">
                <anchor moveWithCells="1">
                  <from xmlns:xdr="http://schemas.openxmlformats.org/drawingml/2006/spreadsheetDrawing">
                    <xdr:col>4</xdr:col>
                    <xdr:colOff>133350</xdr:colOff>
                    <xdr:row>82</xdr:row>
                    <xdr:rowOff>48260</xdr:rowOff>
                  </from>
                  <to xmlns:xdr="http://schemas.openxmlformats.org/drawingml/2006/spreadsheetDrawing">
                    <xdr:col>6</xdr:col>
                    <xdr:colOff>19050</xdr:colOff>
                    <xdr:row>82</xdr:row>
                    <xdr:rowOff>257810</xdr:rowOff>
                  </to>
                </anchor>
              </controlPr>
            </control>
          </mc:Choice>
        </mc:AlternateContent>
        <mc:AlternateContent>
          <mc:Choice Requires="x14">
            <control shapeId="1104" r:id="rId36" name="チェック 80">
              <controlPr defaultSize="0" autoFill="0" autoLine="0" autoPict="0">
                <anchor moveWithCells="1">
                  <from xmlns:xdr="http://schemas.openxmlformats.org/drawingml/2006/spreadsheetDrawing">
                    <xdr:col>4</xdr:col>
                    <xdr:colOff>133350</xdr:colOff>
                    <xdr:row>83</xdr:row>
                    <xdr:rowOff>67310</xdr:rowOff>
                  </from>
                  <to xmlns:xdr="http://schemas.openxmlformats.org/drawingml/2006/spreadsheetDrawing">
                    <xdr:col>6</xdr:col>
                    <xdr:colOff>19050</xdr:colOff>
                    <xdr:row>83</xdr:row>
                    <xdr:rowOff>275590</xdr:rowOff>
                  </to>
                </anchor>
              </controlPr>
            </control>
          </mc:Choice>
        </mc:AlternateContent>
        <mc:AlternateContent>
          <mc:Choice Requires="x14">
            <control shapeId="1105" r:id="rId37" name="チェック 81">
              <controlPr defaultSize="0" autoFill="0" autoLine="0" autoPict="0">
                <anchor moveWithCells="1">
                  <from xmlns:xdr="http://schemas.openxmlformats.org/drawingml/2006/spreadsheetDrawing">
                    <xdr:col>4</xdr:col>
                    <xdr:colOff>133350</xdr:colOff>
                    <xdr:row>83</xdr:row>
                    <xdr:rowOff>314960</xdr:rowOff>
                  </from>
                  <to xmlns:xdr="http://schemas.openxmlformats.org/drawingml/2006/spreadsheetDrawing">
                    <xdr:col>6</xdr:col>
                    <xdr:colOff>19050</xdr:colOff>
                    <xdr:row>85</xdr:row>
                    <xdr:rowOff>29210</xdr:rowOff>
                  </to>
                </anchor>
              </controlPr>
            </control>
          </mc:Choice>
        </mc:AlternateContent>
        <mc:AlternateContent>
          <mc:Choice Requires="x14">
            <control shapeId="1106" r:id="rId38" name="チェック 82">
              <controlPr defaultSize="0" autoFill="0" autoLine="0" autoPict="0">
                <anchor moveWithCells="1">
                  <from xmlns:xdr="http://schemas.openxmlformats.org/drawingml/2006/spreadsheetDrawing">
                    <xdr:col>4</xdr:col>
                    <xdr:colOff>133350</xdr:colOff>
                    <xdr:row>84</xdr:row>
                    <xdr:rowOff>143510</xdr:rowOff>
                  </from>
                  <to xmlns:xdr="http://schemas.openxmlformats.org/drawingml/2006/spreadsheetDrawing">
                    <xdr:col>6</xdr:col>
                    <xdr:colOff>19050</xdr:colOff>
                    <xdr:row>86</xdr:row>
                    <xdr:rowOff>27940</xdr:rowOff>
                  </to>
                </anchor>
              </controlPr>
            </control>
          </mc:Choice>
        </mc:AlternateContent>
        <mc:AlternateContent>
          <mc:Choice Requires="x14">
            <control shapeId="1107" r:id="rId39" name="チェック 83">
              <controlPr defaultSize="0" autoFill="0" autoLine="0" autoPict="0">
                <anchor moveWithCells="1">
                  <from xmlns:xdr="http://schemas.openxmlformats.org/drawingml/2006/spreadsheetDrawing">
                    <xdr:col>4</xdr:col>
                    <xdr:colOff>133350</xdr:colOff>
                    <xdr:row>86</xdr:row>
                    <xdr:rowOff>38100</xdr:rowOff>
                  </from>
                  <to xmlns:xdr="http://schemas.openxmlformats.org/drawingml/2006/spreadsheetDrawing">
                    <xdr:col>6</xdr:col>
                    <xdr:colOff>19050</xdr:colOff>
                    <xdr:row>86</xdr:row>
                    <xdr:rowOff>256540</xdr:rowOff>
                  </to>
                </anchor>
              </controlPr>
            </control>
          </mc:Choice>
        </mc:AlternateContent>
        <mc:AlternateContent>
          <mc:Choice Requires="x14">
            <control shapeId="1108" r:id="rId40" name="チェック 84">
              <controlPr defaultSize="0" autoFill="0" autoLine="0" autoPict="0">
                <anchor moveWithCells="1">
                  <from xmlns:xdr="http://schemas.openxmlformats.org/drawingml/2006/spreadsheetDrawing">
                    <xdr:col>4</xdr:col>
                    <xdr:colOff>133350</xdr:colOff>
                    <xdr:row>87</xdr:row>
                    <xdr:rowOff>47625</xdr:rowOff>
                  </from>
                  <to xmlns:xdr="http://schemas.openxmlformats.org/drawingml/2006/spreadsheetDrawing">
                    <xdr:col>6</xdr:col>
                    <xdr:colOff>19050</xdr:colOff>
                    <xdr:row>87</xdr:row>
                    <xdr:rowOff>257175</xdr:rowOff>
                  </to>
                </anchor>
              </controlPr>
            </control>
          </mc:Choice>
        </mc:AlternateContent>
        <mc:AlternateContent>
          <mc:Choice Requires="x14">
            <control shapeId="1109" r:id="rId41" name="チェック 85">
              <controlPr defaultSize="0" autoFill="0" autoLine="0" autoPict="0">
                <anchor moveWithCells="1">
                  <from xmlns:xdr="http://schemas.openxmlformats.org/drawingml/2006/spreadsheetDrawing">
                    <xdr:col>4</xdr:col>
                    <xdr:colOff>133350</xdr:colOff>
                    <xdr:row>88</xdr:row>
                    <xdr:rowOff>38100</xdr:rowOff>
                  </from>
                  <to xmlns:xdr="http://schemas.openxmlformats.org/drawingml/2006/spreadsheetDrawing">
                    <xdr:col>6</xdr:col>
                    <xdr:colOff>19050</xdr:colOff>
                    <xdr:row>88</xdr:row>
                    <xdr:rowOff>257175</xdr:rowOff>
                  </to>
                </anchor>
              </controlPr>
            </control>
          </mc:Choice>
        </mc:AlternateContent>
        <mc:AlternateContent>
          <mc:Choice Requires="x14">
            <control shapeId="1110" r:id="rId42" name="チェック 86">
              <controlPr defaultSize="0" autoFill="0" autoLine="0" autoPict="0">
                <anchor moveWithCells="1">
                  <from xmlns:xdr="http://schemas.openxmlformats.org/drawingml/2006/spreadsheetDrawing">
                    <xdr:col>4</xdr:col>
                    <xdr:colOff>133350</xdr:colOff>
                    <xdr:row>88</xdr:row>
                    <xdr:rowOff>266065</xdr:rowOff>
                  </from>
                  <to xmlns:xdr="http://schemas.openxmlformats.org/drawingml/2006/spreadsheetDrawing">
                    <xdr:col>6</xdr:col>
                    <xdr:colOff>19050</xdr:colOff>
                    <xdr:row>90</xdr:row>
                    <xdr:rowOff>29210</xdr:rowOff>
                  </to>
                </anchor>
              </controlPr>
            </control>
          </mc:Choice>
        </mc:AlternateContent>
        <mc:AlternateContent>
          <mc:Choice Requires="x14">
            <control shapeId="1112" r:id="rId43" name="チェック 88">
              <controlPr defaultSize="0" autoFill="0" autoLine="0" autoPict="0">
                <anchor moveWithCells="1">
                  <from xmlns:xdr="http://schemas.openxmlformats.org/drawingml/2006/spreadsheetDrawing">
                    <xdr:col>4</xdr:col>
                    <xdr:colOff>133350</xdr:colOff>
                    <xdr:row>90</xdr:row>
                    <xdr:rowOff>38100</xdr:rowOff>
                  </from>
                  <to xmlns:xdr="http://schemas.openxmlformats.org/drawingml/2006/spreadsheetDrawing">
                    <xdr:col>6</xdr:col>
                    <xdr:colOff>19050</xdr:colOff>
                    <xdr:row>90</xdr:row>
                    <xdr:rowOff>257175</xdr:rowOff>
                  </to>
                </anchor>
              </controlPr>
            </control>
          </mc:Choice>
        </mc:AlternateContent>
        <mc:AlternateContent>
          <mc:Choice Requires="x14">
            <control shapeId="1113" r:id="rId44" name="チェック 89">
              <controlPr defaultSize="0" autoFill="0" autoLine="0" autoPict="0">
                <anchor moveWithCells="1">
                  <from xmlns:xdr="http://schemas.openxmlformats.org/drawingml/2006/spreadsheetDrawing">
                    <xdr:col>4</xdr:col>
                    <xdr:colOff>133350</xdr:colOff>
                    <xdr:row>90</xdr:row>
                    <xdr:rowOff>266065</xdr:rowOff>
                  </from>
                  <to xmlns:xdr="http://schemas.openxmlformats.org/drawingml/2006/spreadsheetDrawing">
                    <xdr:col>6</xdr:col>
                    <xdr:colOff>19050</xdr:colOff>
                    <xdr:row>92</xdr:row>
                    <xdr:rowOff>29210</xdr:rowOff>
                  </to>
                </anchor>
              </controlPr>
            </control>
          </mc:Choice>
        </mc:AlternateContent>
        <mc:AlternateContent>
          <mc:Choice Requires="x14">
            <control shapeId="1114" r:id="rId45" name="チェック 90">
              <controlPr defaultSize="0" autoFill="0" autoLine="0" autoPict="0">
                <anchor moveWithCells="1">
                  <from xmlns:xdr="http://schemas.openxmlformats.org/drawingml/2006/spreadsheetDrawing">
                    <xdr:col>4</xdr:col>
                    <xdr:colOff>133350</xdr:colOff>
                    <xdr:row>91</xdr:row>
                    <xdr:rowOff>143510</xdr:rowOff>
                  </from>
                  <to xmlns:xdr="http://schemas.openxmlformats.org/drawingml/2006/spreadsheetDrawing">
                    <xdr:col>6</xdr:col>
                    <xdr:colOff>19050</xdr:colOff>
                    <xdr:row>93</xdr:row>
                    <xdr:rowOff>28575</xdr:rowOff>
                  </to>
                </anchor>
              </controlPr>
            </control>
          </mc:Choice>
        </mc:AlternateContent>
        <mc:AlternateContent>
          <mc:Choice Requires="x14">
            <control shapeId="1115" r:id="rId46" name="チェック 91">
              <controlPr defaultSize="0" autoFill="0" autoLine="0" autoPict="0">
                <anchor moveWithCells="1">
                  <from xmlns:xdr="http://schemas.openxmlformats.org/drawingml/2006/spreadsheetDrawing">
                    <xdr:col>4</xdr:col>
                    <xdr:colOff>133350</xdr:colOff>
                    <xdr:row>92</xdr:row>
                    <xdr:rowOff>143510</xdr:rowOff>
                  </from>
                  <to xmlns:xdr="http://schemas.openxmlformats.org/drawingml/2006/spreadsheetDrawing">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89"/>
  <sheetViews>
    <sheetView view="pageBreakPreview" zoomScale="110" zoomScaleNormal="46" zoomScaleSheetLayoutView="110" workbookViewId="0"/>
  </sheetViews>
  <sheetFormatPr defaultColWidth="9" defaultRowHeight="13.5"/>
  <cols>
    <col min="1" max="1" width="1.125" style="1" customWidth="1"/>
    <col min="2" max="37" width="2.125" style="1" customWidth="1"/>
    <col min="38" max="38" width="1.625" style="1" customWidth="1"/>
    <col min="39" max="39" width="5.875" style="1" customWidth="1"/>
    <col min="40" max="92" width="2.125" style="1" customWidth="1"/>
    <col min="93" max="93" width="4" style="1" customWidth="1"/>
    <col min="94" max="16384" width="9" style="1"/>
  </cols>
  <sheetData>
    <row r="1" spans="2:40" ht="18" customHeight="1">
      <c r="B1" s="4" t="s">
        <v>1139</v>
      </c>
      <c r="Q1" s="4"/>
      <c r="R1" s="4"/>
      <c r="S1" s="4"/>
      <c r="T1" s="4"/>
      <c r="AB1" s="226" t="s">
        <v>11</v>
      </c>
      <c r="AC1" s="226"/>
      <c r="AD1" s="226"/>
      <c r="AE1" s="297" t="str">
        <f>IF('別紙様式7-1（計画書）'!AD1="","",'別紙様式7-1（計画書）'!AD1)</f>
        <v>長久手市</v>
      </c>
      <c r="AF1" s="297"/>
      <c r="AG1" s="297"/>
      <c r="AH1" s="297"/>
      <c r="AI1" s="297"/>
      <c r="AJ1" s="297"/>
      <c r="AK1" s="297"/>
    </row>
    <row r="2" spans="2:40" ht="24" customHeight="1">
      <c r="B2" s="6" t="s">
        <v>2046</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07"/>
    </row>
    <row r="3" spans="2:40" s="4" customFormat="1" ht="17.25" customHeight="1">
      <c r="B3" s="4" t="s">
        <v>54</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07"/>
    </row>
    <row r="4" spans="2:40" s="5" customFormat="1" ht="23.25" customHeight="1">
      <c r="B4" s="7" t="s">
        <v>700</v>
      </c>
      <c r="C4" s="7"/>
      <c r="D4" s="7"/>
      <c r="E4" s="7"/>
      <c r="F4" s="7"/>
      <c r="G4" s="7" t="s">
        <v>64</v>
      </c>
      <c r="H4" s="7"/>
      <c r="I4" s="7"/>
      <c r="J4" s="7"/>
      <c r="K4" s="7"/>
      <c r="L4" s="7"/>
      <c r="M4" s="7"/>
      <c r="N4" s="29" t="s">
        <v>51</v>
      </c>
      <c r="O4" s="29"/>
      <c r="P4" s="29"/>
      <c r="Q4" s="29"/>
      <c r="R4" s="29"/>
      <c r="S4" s="29"/>
      <c r="T4" s="10" t="s">
        <v>26</v>
      </c>
      <c r="U4" s="43"/>
      <c r="V4" s="43"/>
      <c r="W4" s="43"/>
      <c r="X4" s="43"/>
      <c r="Y4" s="43"/>
      <c r="Z4" s="43"/>
      <c r="AA4" s="43"/>
      <c r="AB4" s="94"/>
      <c r="AC4" s="29" t="s">
        <v>69</v>
      </c>
      <c r="AD4" s="29"/>
      <c r="AE4" s="29"/>
      <c r="AF4" s="29"/>
      <c r="AG4" s="29"/>
      <c r="AH4" s="29"/>
      <c r="AI4" s="29"/>
      <c r="AJ4" s="29"/>
      <c r="AK4" s="29"/>
      <c r="AN4" s="407"/>
    </row>
    <row r="5" spans="2:40" ht="21.75" customHeight="1">
      <c r="B5" s="297" t="str">
        <f>IF('別紙様式7-1（計画書）'!B5="","",'別紙様式7-1（計画書）'!B5)</f>
        <v>1334567890</v>
      </c>
      <c r="C5" s="297"/>
      <c r="D5" s="297"/>
      <c r="E5" s="297"/>
      <c r="F5" s="297"/>
      <c r="G5" s="342" t="str">
        <f>IF('別紙様式7-1（計画書）'!G5="","",'別紙様式7-1（計画書）'!G5)</f>
        <v>長久手市</v>
      </c>
      <c r="H5" s="342"/>
      <c r="I5" s="342"/>
      <c r="J5" s="342"/>
      <c r="K5" s="342"/>
      <c r="L5" s="342"/>
      <c r="M5" s="342"/>
      <c r="N5" s="352" t="str">
        <f>IF('別紙様式7-1（計画書）'!N5="","",'別紙様式7-1（計画書）'!N5)</f>
        <v>愛知県</v>
      </c>
      <c r="O5" s="352"/>
      <c r="P5" s="352"/>
      <c r="Q5" s="352" t="str">
        <f>IF('別紙様式7-1（計画書）'!Q5="","",'別紙様式7-1（計画書）'!Q5)</f>
        <v>長久手市</v>
      </c>
      <c r="R5" s="352"/>
      <c r="S5" s="352"/>
      <c r="T5" s="362" t="str">
        <f>IF('別紙様式7-1（計画書）'!AC5="","",'別紙様式7-1（計画書）'!AC5)</f>
        <v>訪問型サービス（総合事業）</v>
      </c>
      <c r="U5" s="370"/>
      <c r="V5" s="370"/>
      <c r="W5" s="370"/>
      <c r="X5" s="370"/>
      <c r="Y5" s="370"/>
      <c r="Z5" s="370"/>
      <c r="AA5" s="370"/>
      <c r="AB5" s="395"/>
      <c r="AC5" s="362" t="str">
        <f>IF('別紙様式7-1（計画書）'!B8="","",'別紙様式7-1（計画書）'!B8)</f>
        <v>○○ケアセンター</v>
      </c>
      <c r="AD5" s="370"/>
      <c r="AE5" s="370"/>
      <c r="AF5" s="370"/>
      <c r="AG5" s="370"/>
      <c r="AH5" s="370"/>
      <c r="AI5" s="370"/>
      <c r="AJ5" s="370"/>
      <c r="AK5" s="395"/>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298"/>
      <c r="C7" s="307"/>
      <c r="D7" s="320"/>
      <c r="E7" s="328" t="s">
        <v>1329</v>
      </c>
      <c r="F7" s="328"/>
      <c r="G7" s="328"/>
      <c r="H7" s="328"/>
      <c r="I7" s="328"/>
      <c r="J7" s="328"/>
      <c r="K7" s="328"/>
      <c r="L7" s="328"/>
      <c r="M7" s="328"/>
      <c r="N7" s="328"/>
      <c r="O7" s="328"/>
      <c r="P7" s="328"/>
      <c r="Q7" s="328"/>
      <c r="R7" s="328"/>
      <c r="S7" s="328"/>
      <c r="T7" s="328"/>
      <c r="U7" s="328" t="s">
        <v>2052</v>
      </c>
      <c r="V7" s="328"/>
      <c r="W7" s="328"/>
      <c r="X7" s="328"/>
      <c r="Y7" s="328"/>
      <c r="Z7" s="328"/>
      <c r="AD7" s="9"/>
      <c r="AE7" s="9"/>
      <c r="AF7" s="9"/>
      <c r="AG7" s="9"/>
      <c r="AH7" s="9"/>
      <c r="AI7" s="9"/>
      <c r="AJ7" s="9"/>
      <c r="AK7" s="9"/>
      <c r="AL7" s="4"/>
    </row>
    <row r="8" spans="2:40" s="5" customFormat="1" ht="23.25" customHeight="1">
      <c r="B8" s="299"/>
      <c r="C8" s="308"/>
      <c r="D8" s="321"/>
      <c r="E8" s="329" t="s">
        <v>1856</v>
      </c>
      <c r="F8" s="337"/>
      <c r="G8" s="337"/>
      <c r="H8" s="337"/>
      <c r="I8" s="337"/>
      <c r="J8" s="337"/>
      <c r="K8" s="337"/>
      <c r="L8" s="337"/>
      <c r="M8" s="337"/>
      <c r="N8" s="337"/>
      <c r="O8" s="337"/>
      <c r="P8" s="337"/>
      <c r="Q8" s="226"/>
      <c r="R8" s="226"/>
      <c r="S8" s="226"/>
      <c r="T8" s="226"/>
      <c r="U8" s="329" t="s">
        <v>139</v>
      </c>
      <c r="V8" s="329"/>
      <c r="W8" s="329"/>
      <c r="X8" s="329"/>
      <c r="Y8" s="329"/>
      <c r="Z8" s="329"/>
      <c r="AM8" s="1"/>
      <c r="AN8" s="1"/>
    </row>
    <row r="9" spans="2:40" ht="16.5" customHeight="1">
      <c r="B9" s="10" t="s">
        <v>2047</v>
      </c>
      <c r="C9" s="43"/>
      <c r="D9" s="322"/>
      <c r="E9" s="330" t="str">
        <f>IF('別紙様式7-1（計画書）'!I8="","",'別紙様式7-1（計画書）'!I8)</f>
        <v>処遇加算Ⅰ</v>
      </c>
      <c r="F9" s="338"/>
      <c r="G9" s="338"/>
      <c r="H9" s="344"/>
      <c r="I9" s="349" t="str">
        <f>IF('別紙様式7-1（計画書）'!M8="","",'別紙様式7-1（計画書）'!M8)</f>
        <v>特定加算なし</v>
      </c>
      <c r="J9" s="338"/>
      <c r="K9" s="338"/>
      <c r="L9" s="344"/>
      <c r="M9" s="349" t="str">
        <f>IF('別紙様式7-1（計画書）'!Q8="","",'別紙様式7-1（計画書）'!Q8)</f>
        <v>ベア加算</v>
      </c>
      <c r="N9" s="338"/>
      <c r="O9" s="338"/>
      <c r="P9" s="355"/>
      <c r="Q9" s="356" t="s">
        <v>2034</v>
      </c>
      <c r="R9" s="358"/>
      <c r="S9" s="358"/>
      <c r="T9" s="363"/>
      <c r="U9" s="371" t="str">
        <f>IFERROR(IF('別紙様式7-1（計画書）'!AM8=1,"新加算Ⅲ",IF('別紙様式7-1（計画書）'!AM8=2,"新加算Ⅳ","")),"")</f>
        <v>新加算Ⅲ</v>
      </c>
      <c r="V9" s="378"/>
      <c r="W9" s="378"/>
      <c r="X9" s="378"/>
      <c r="Y9" s="378"/>
      <c r="Z9" s="385"/>
      <c r="AC9" s="5"/>
    </row>
    <row r="10" spans="2:40" ht="22.5" customHeight="1">
      <c r="B10" s="10" t="s">
        <v>2050</v>
      </c>
      <c r="C10" s="43"/>
      <c r="D10" s="322"/>
      <c r="E10" s="331">
        <v>562310</v>
      </c>
      <c r="F10" s="339"/>
      <c r="G10" s="339"/>
      <c r="H10" s="339"/>
      <c r="I10" s="350">
        <v>0</v>
      </c>
      <c r="J10" s="339"/>
      <c r="K10" s="339"/>
      <c r="L10" s="351"/>
      <c r="M10" s="339">
        <v>102506</v>
      </c>
      <c r="N10" s="339"/>
      <c r="O10" s="339"/>
      <c r="P10" s="339"/>
      <c r="Q10" s="357">
        <f>SUM(E10,I10,M10)</f>
        <v>664816</v>
      </c>
      <c r="R10" s="359"/>
      <c r="S10" s="359"/>
      <c r="T10" s="359"/>
      <c r="U10" s="331">
        <v>3524210</v>
      </c>
      <c r="V10" s="339"/>
      <c r="W10" s="339"/>
      <c r="X10" s="339"/>
      <c r="Y10" s="339"/>
      <c r="Z10" s="386"/>
    </row>
    <row r="11" spans="2:40" ht="6" customHeight="1">
      <c r="B11" s="300"/>
      <c r="C11" s="9"/>
      <c r="D11" s="9"/>
      <c r="E11" s="9"/>
      <c r="F11" s="9"/>
      <c r="G11" s="9"/>
      <c r="H11" s="9"/>
      <c r="I11" s="9"/>
      <c r="J11" s="9"/>
      <c r="K11" s="300"/>
      <c r="L11" s="9"/>
      <c r="M11" s="9"/>
      <c r="N11" s="9"/>
      <c r="O11" s="9"/>
      <c r="P11" s="9"/>
      <c r="Q11" s="9"/>
      <c r="R11" s="9"/>
      <c r="S11" s="9"/>
      <c r="T11" s="9"/>
      <c r="U11" s="9"/>
      <c r="V11" s="9"/>
      <c r="W11" s="9"/>
      <c r="X11" s="9"/>
      <c r="Y11" s="9"/>
      <c r="Z11" s="9"/>
      <c r="AA11" s="9"/>
      <c r="AB11" s="9"/>
      <c r="AC11" s="9"/>
    </row>
    <row r="12" spans="2:40" ht="12.75" customHeight="1">
      <c r="B12" s="4" t="s">
        <v>79</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01" t="s">
        <v>2057</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5" customHeight="1">
      <c r="B14" s="15" t="s">
        <v>2056</v>
      </c>
      <c r="C14" s="46"/>
      <c r="D14" s="46"/>
      <c r="E14" s="46"/>
      <c r="F14" s="46"/>
      <c r="G14" s="46"/>
      <c r="H14" s="46"/>
      <c r="I14" s="46"/>
      <c r="J14" s="46"/>
      <c r="K14" s="46"/>
      <c r="L14" s="46"/>
      <c r="M14" s="139"/>
      <c r="N14" s="152">
        <f>IFERROR(SUM(Q10,U10),"")</f>
        <v>4189026</v>
      </c>
      <c r="O14" s="161"/>
      <c r="P14" s="161"/>
      <c r="Q14" s="161"/>
      <c r="R14" s="175"/>
      <c r="S14" s="180" t="s">
        <v>90</v>
      </c>
      <c r="T14" s="188" t="s">
        <v>96</v>
      </c>
      <c r="U14" s="52" t="s">
        <v>109</v>
      </c>
      <c r="V14" s="42"/>
      <c r="W14" s="42"/>
      <c r="X14" s="42"/>
      <c r="Y14" s="42"/>
      <c r="Z14" s="42"/>
      <c r="AA14" s="42"/>
      <c r="AB14" s="42"/>
      <c r="AC14" s="42"/>
      <c r="AD14" s="42"/>
      <c r="AE14" s="42"/>
      <c r="AF14" s="42"/>
      <c r="AG14" s="42"/>
      <c r="AH14" s="42"/>
      <c r="AI14" s="42"/>
      <c r="AJ14" s="42"/>
      <c r="AK14" s="42"/>
      <c r="AL14" s="42"/>
      <c r="AM14" s="42"/>
      <c r="AN14" s="42"/>
    </row>
    <row r="15" spans="2:40" s="4" customFormat="1" ht="6.95" customHeight="1">
      <c r="B15" s="16"/>
      <c r="C15" s="47"/>
      <c r="D15" s="47"/>
      <c r="E15" s="47"/>
      <c r="F15" s="47"/>
      <c r="G15" s="47"/>
      <c r="H15" s="47"/>
      <c r="I15" s="47"/>
      <c r="J15" s="47"/>
      <c r="K15" s="47"/>
      <c r="L15" s="47"/>
      <c r="M15" s="140"/>
      <c r="N15" s="153"/>
      <c r="O15" s="162"/>
      <c r="P15" s="162"/>
      <c r="Q15" s="162"/>
      <c r="R15" s="176"/>
      <c r="S15" s="181"/>
      <c r="T15" s="188"/>
      <c r="U15" s="52"/>
      <c r="V15" s="42"/>
      <c r="W15" s="42"/>
      <c r="X15" s="42"/>
      <c r="Y15" s="42"/>
      <c r="Z15" s="42"/>
      <c r="AA15" s="42"/>
      <c r="AB15" s="42"/>
      <c r="AC15" s="42"/>
      <c r="AD15" s="42"/>
      <c r="AE15" s="42"/>
      <c r="AF15" s="42"/>
      <c r="AG15" s="42"/>
      <c r="AH15" s="42"/>
      <c r="AI15" s="42"/>
      <c r="AJ15" s="42"/>
      <c r="AK15" s="42"/>
      <c r="AL15" s="42"/>
      <c r="AM15" s="42"/>
      <c r="AN15" s="42"/>
    </row>
    <row r="16" spans="2:40" s="4" customFormat="1" ht="6.95" customHeight="1">
      <c r="B16" s="17"/>
      <c r="C16" s="48"/>
      <c r="D16" s="48"/>
      <c r="E16" s="48"/>
      <c r="F16" s="48"/>
      <c r="G16" s="48"/>
      <c r="H16" s="48"/>
      <c r="I16" s="48"/>
      <c r="J16" s="48"/>
      <c r="K16" s="48"/>
      <c r="L16" s="48"/>
      <c r="M16" s="141"/>
      <c r="N16" s="154"/>
      <c r="O16" s="163"/>
      <c r="P16" s="163"/>
      <c r="Q16" s="163"/>
      <c r="R16" s="177"/>
      <c r="S16" s="182"/>
      <c r="T16" s="188"/>
      <c r="U16" s="52"/>
      <c r="V16" s="42"/>
      <c r="W16" s="167" t="s">
        <v>1938</v>
      </c>
      <c r="X16" s="167"/>
      <c r="Y16" s="167"/>
      <c r="Z16" s="167"/>
      <c r="AA16" s="167"/>
      <c r="AB16" s="167"/>
      <c r="AC16" s="167"/>
      <c r="AD16" s="235"/>
      <c r="AE16" s="42"/>
      <c r="AF16" s="42"/>
      <c r="AG16" s="42"/>
      <c r="AH16" s="42"/>
      <c r="AI16" s="42"/>
      <c r="AJ16" s="42"/>
      <c r="AK16" s="398" t="str">
        <f>IFERROR(IF(N17="","",IF(N17&gt;=N14,"○","×")),"")</f>
        <v>○</v>
      </c>
    </row>
    <row r="17" spans="2:38" s="4" customFormat="1" ht="6.95" customHeight="1">
      <c r="B17" s="15" t="s">
        <v>527</v>
      </c>
      <c r="C17" s="46"/>
      <c r="D17" s="46"/>
      <c r="E17" s="46"/>
      <c r="F17" s="46"/>
      <c r="G17" s="46"/>
      <c r="H17" s="46"/>
      <c r="I17" s="46"/>
      <c r="J17" s="46"/>
      <c r="K17" s="46"/>
      <c r="L17" s="46"/>
      <c r="M17" s="139"/>
      <c r="N17" s="149">
        <v>5000000</v>
      </c>
      <c r="O17" s="158"/>
      <c r="P17" s="158"/>
      <c r="Q17" s="158"/>
      <c r="R17" s="172"/>
      <c r="S17" s="180" t="s">
        <v>90</v>
      </c>
      <c r="T17" s="188" t="s">
        <v>96</v>
      </c>
      <c r="U17" s="52" t="s">
        <v>110</v>
      </c>
      <c r="V17" s="42"/>
      <c r="W17" s="167"/>
      <c r="X17" s="167"/>
      <c r="Y17" s="167"/>
      <c r="Z17" s="167"/>
      <c r="AA17" s="167"/>
      <c r="AB17" s="167"/>
      <c r="AC17" s="167"/>
      <c r="AD17" s="235"/>
      <c r="AE17" s="42"/>
      <c r="AF17" s="42"/>
      <c r="AG17" s="42"/>
      <c r="AH17" s="42"/>
      <c r="AI17" s="42"/>
      <c r="AJ17" s="42"/>
      <c r="AK17" s="400"/>
    </row>
    <row r="18" spans="2:38" s="4" customFormat="1" ht="6.95" customHeight="1">
      <c r="B18" s="16"/>
      <c r="C18" s="47"/>
      <c r="D18" s="47"/>
      <c r="E18" s="47"/>
      <c r="F18" s="47"/>
      <c r="G18" s="47"/>
      <c r="H18" s="47"/>
      <c r="I18" s="47"/>
      <c r="J18" s="47"/>
      <c r="K18" s="47"/>
      <c r="L18" s="47"/>
      <c r="M18" s="140"/>
      <c r="N18" s="150"/>
      <c r="O18" s="159"/>
      <c r="P18" s="159"/>
      <c r="Q18" s="159"/>
      <c r="R18" s="173"/>
      <c r="S18" s="181"/>
      <c r="T18" s="188"/>
      <c r="U18" s="52"/>
      <c r="V18" s="42"/>
      <c r="W18" s="167"/>
      <c r="X18" s="167"/>
      <c r="Y18" s="167"/>
      <c r="Z18" s="167"/>
      <c r="AA18" s="167"/>
      <c r="AB18" s="167"/>
      <c r="AC18" s="167"/>
      <c r="AD18" s="167"/>
      <c r="AE18" s="42"/>
      <c r="AF18" s="42"/>
      <c r="AG18" s="42"/>
      <c r="AH18" s="42"/>
      <c r="AI18" s="42"/>
      <c r="AJ18" s="42"/>
      <c r="AK18" s="42"/>
      <c r="AL18" s="42"/>
    </row>
    <row r="19" spans="2:38" s="4" customFormat="1" ht="6.95" customHeight="1">
      <c r="B19" s="17"/>
      <c r="C19" s="48"/>
      <c r="D19" s="48"/>
      <c r="E19" s="48"/>
      <c r="F19" s="48"/>
      <c r="G19" s="48"/>
      <c r="H19" s="48"/>
      <c r="I19" s="48"/>
      <c r="J19" s="48"/>
      <c r="K19" s="48"/>
      <c r="L19" s="48"/>
      <c r="M19" s="141"/>
      <c r="N19" s="151"/>
      <c r="O19" s="160"/>
      <c r="P19" s="160"/>
      <c r="Q19" s="160"/>
      <c r="R19" s="174"/>
      <c r="S19" s="182"/>
      <c r="T19" s="188"/>
      <c r="U19" s="52"/>
      <c r="V19" s="42"/>
      <c r="W19" s="167"/>
      <c r="X19" s="167"/>
      <c r="Y19" s="167"/>
      <c r="Z19" s="167"/>
      <c r="AA19" s="167"/>
      <c r="AB19" s="167"/>
      <c r="AC19" s="167"/>
      <c r="AD19" s="167"/>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01" t="s">
        <v>1311</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02" t="s">
        <v>109</v>
      </c>
      <c r="C22" s="309" t="s">
        <v>2053</v>
      </c>
      <c r="D22" s="309"/>
      <c r="E22" s="309"/>
      <c r="F22" s="309"/>
      <c r="G22" s="309"/>
      <c r="H22" s="309"/>
      <c r="I22" s="309"/>
      <c r="J22" s="309"/>
      <c r="K22" s="309"/>
      <c r="L22" s="309"/>
      <c r="M22" s="309"/>
      <c r="N22" s="309"/>
      <c r="O22" s="309"/>
      <c r="P22" s="309"/>
      <c r="Q22" s="309"/>
      <c r="R22" s="309"/>
      <c r="S22" s="309"/>
      <c r="T22" s="364"/>
      <c r="U22" s="357">
        <f>U23-U24-U25</f>
        <v>318897104</v>
      </c>
      <c r="V22" s="359"/>
      <c r="W22" s="359"/>
      <c r="X22" s="359"/>
      <c r="Y22" s="359"/>
      <c r="Z22" s="387"/>
      <c r="AA22" s="392" t="s">
        <v>90</v>
      </c>
      <c r="AB22" s="396" t="s">
        <v>1880</v>
      </c>
      <c r="AC22" s="398" t="str">
        <f>IF(U26="","",IF(U22="","",IF(U22&gt;=U26,"○","×")))</f>
        <v>○</v>
      </c>
    </row>
    <row r="23" spans="2:38" ht="15" customHeight="1">
      <c r="B23" s="303"/>
      <c r="C23" s="310" t="s">
        <v>740</v>
      </c>
      <c r="D23" s="310"/>
      <c r="E23" s="310"/>
      <c r="F23" s="310"/>
      <c r="G23" s="310"/>
      <c r="H23" s="310"/>
      <c r="I23" s="310"/>
      <c r="J23" s="310"/>
      <c r="K23" s="310"/>
      <c r="L23" s="310"/>
      <c r="M23" s="310"/>
      <c r="N23" s="310"/>
      <c r="O23" s="310"/>
      <c r="P23" s="310"/>
      <c r="Q23" s="310"/>
      <c r="R23" s="310"/>
      <c r="S23" s="310"/>
      <c r="T23" s="314"/>
      <c r="U23" s="331">
        <v>324012760</v>
      </c>
      <c r="V23" s="339"/>
      <c r="W23" s="339"/>
      <c r="X23" s="339"/>
      <c r="Y23" s="339"/>
      <c r="Z23" s="386"/>
      <c r="AA23" s="392" t="s">
        <v>90</v>
      </c>
      <c r="AB23" s="396"/>
      <c r="AC23" s="399"/>
    </row>
    <row r="24" spans="2:38" ht="15.75" customHeight="1">
      <c r="B24" s="303"/>
      <c r="C24" s="311" t="s">
        <v>893</v>
      </c>
      <c r="D24" s="311"/>
      <c r="E24" s="311"/>
      <c r="F24" s="311"/>
      <c r="G24" s="311"/>
      <c r="H24" s="311"/>
      <c r="I24" s="311"/>
      <c r="J24" s="311"/>
      <c r="K24" s="311"/>
      <c r="L24" s="311"/>
      <c r="M24" s="311"/>
      <c r="N24" s="311"/>
      <c r="O24" s="311"/>
      <c r="P24" s="311"/>
      <c r="Q24" s="311"/>
      <c r="R24" s="311"/>
      <c r="S24" s="311"/>
      <c r="T24" s="365"/>
      <c r="U24" s="372">
        <f>N17</f>
        <v>5000000</v>
      </c>
      <c r="V24" s="379"/>
      <c r="W24" s="379"/>
      <c r="X24" s="379"/>
      <c r="Y24" s="379"/>
      <c r="Z24" s="388"/>
      <c r="AA24" s="393" t="s">
        <v>90</v>
      </c>
      <c r="AB24" s="396"/>
      <c r="AC24" s="399"/>
    </row>
    <row r="25" spans="2:38" ht="23.25" customHeight="1">
      <c r="B25" s="303"/>
      <c r="C25" s="312" t="s">
        <v>2098</v>
      </c>
      <c r="D25" s="323"/>
      <c r="E25" s="323"/>
      <c r="F25" s="323"/>
      <c r="G25" s="323"/>
      <c r="H25" s="323"/>
      <c r="I25" s="323"/>
      <c r="J25" s="323"/>
      <c r="K25" s="323"/>
      <c r="L25" s="323"/>
      <c r="M25" s="323"/>
      <c r="N25" s="323"/>
      <c r="O25" s="323"/>
      <c r="P25" s="323"/>
      <c r="Q25" s="323"/>
      <c r="R25" s="323"/>
      <c r="S25" s="323"/>
      <c r="T25" s="366"/>
      <c r="U25" s="373">
        <v>115656</v>
      </c>
      <c r="V25" s="380"/>
      <c r="W25" s="380"/>
      <c r="X25" s="380"/>
      <c r="Y25" s="380"/>
      <c r="Z25" s="389"/>
      <c r="AA25" s="392" t="s">
        <v>90</v>
      </c>
      <c r="AB25" s="396"/>
      <c r="AC25" s="399"/>
    </row>
    <row r="26" spans="2:38" ht="23.25" customHeight="1">
      <c r="B26" s="302" t="s">
        <v>110</v>
      </c>
      <c r="C26" s="313" t="s">
        <v>2054</v>
      </c>
      <c r="D26" s="324"/>
      <c r="E26" s="324"/>
      <c r="F26" s="324"/>
      <c r="G26" s="324"/>
      <c r="H26" s="324"/>
      <c r="I26" s="324"/>
      <c r="J26" s="324"/>
      <c r="K26" s="324"/>
      <c r="L26" s="324"/>
      <c r="M26" s="324"/>
      <c r="N26" s="324"/>
      <c r="O26" s="324"/>
      <c r="P26" s="324"/>
      <c r="Q26" s="324"/>
      <c r="R26" s="324"/>
      <c r="S26" s="324"/>
      <c r="T26" s="324"/>
      <c r="U26" s="357">
        <f>U27-U28-U29</f>
        <v>310254010</v>
      </c>
      <c r="V26" s="359"/>
      <c r="W26" s="359"/>
      <c r="X26" s="359"/>
      <c r="Y26" s="359"/>
      <c r="Z26" s="387"/>
      <c r="AA26" s="394" t="s">
        <v>90</v>
      </c>
      <c r="AB26" s="396" t="s">
        <v>1880</v>
      </c>
      <c r="AC26" s="400"/>
    </row>
    <row r="27" spans="2:38" ht="15" customHeight="1">
      <c r="B27" s="304"/>
      <c r="C27" s="314" t="s">
        <v>2055</v>
      </c>
      <c r="D27" s="325"/>
      <c r="E27" s="325"/>
      <c r="F27" s="325"/>
      <c r="G27" s="325"/>
      <c r="H27" s="325"/>
      <c r="I27" s="325"/>
      <c r="J27" s="325"/>
      <c r="K27" s="325"/>
      <c r="L27" s="325"/>
      <c r="M27" s="325"/>
      <c r="N27" s="325"/>
      <c r="O27" s="325"/>
      <c r="P27" s="325"/>
      <c r="Q27" s="325"/>
      <c r="R27" s="325"/>
      <c r="S27" s="325"/>
      <c r="T27" s="367"/>
      <c r="U27" s="373">
        <v>323895307</v>
      </c>
      <c r="V27" s="380"/>
      <c r="W27" s="380"/>
      <c r="X27" s="380"/>
      <c r="Y27" s="380"/>
      <c r="Z27" s="389"/>
      <c r="AA27" s="392" t="s">
        <v>90</v>
      </c>
      <c r="AB27" s="397"/>
      <c r="AC27" s="397"/>
    </row>
    <row r="28" spans="2:38" ht="16.5" customHeight="1">
      <c r="B28" s="304"/>
      <c r="C28" s="315" t="s">
        <v>2058</v>
      </c>
      <c r="D28" s="326"/>
      <c r="E28" s="326"/>
      <c r="F28" s="326"/>
      <c r="G28" s="326"/>
      <c r="H28" s="326"/>
      <c r="I28" s="326"/>
      <c r="J28" s="326"/>
      <c r="K28" s="326"/>
      <c r="L28" s="326"/>
      <c r="M28" s="326"/>
      <c r="N28" s="326"/>
      <c r="O28" s="326"/>
      <c r="P28" s="326"/>
      <c r="Q28" s="326"/>
      <c r="R28" s="326"/>
      <c r="S28" s="326"/>
      <c r="T28" s="368"/>
      <c r="U28" s="373">
        <v>112647</v>
      </c>
      <c r="V28" s="380"/>
      <c r="W28" s="380"/>
      <c r="X28" s="380"/>
      <c r="Y28" s="380"/>
      <c r="Z28" s="389"/>
      <c r="AA28" s="392" t="s">
        <v>90</v>
      </c>
      <c r="AB28" s="397"/>
      <c r="AC28" s="397"/>
    </row>
    <row r="29" spans="2:38" ht="24" customHeight="1">
      <c r="B29" s="305"/>
      <c r="C29" s="312" t="s">
        <v>1634</v>
      </c>
      <c r="D29" s="323"/>
      <c r="E29" s="323"/>
      <c r="F29" s="323"/>
      <c r="G29" s="323"/>
      <c r="H29" s="323"/>
      <c r="I29" s="323"/>
      <c r="J29" s="323"/>
      <c r="K29" s="323"/>
      <c r="L29" s="323"/>
      <c r="M29" s="323"/>
      <c r="N29" s="323"/>
      <c r="O29" s="323"/>
      <c r="P29" s="323"/>
      <c r="Q29" s="323"/>
      <c r="R29" s="323"/>
      <c r="S29" s="323"/>
      <c r="T29" s="366"/>
      <c r="U29" s="374">
        <v>13528650</v>
      </c>
      <c r="V29" s="381"/>
      <c r="W29" s="381"/>
      <c r="X29" s="381"/>
      <c r="Y29" s="381"/>
      <c r="Z29" s="390"/>
      <c r="AA29" s="394" t="s">
        <v>90</v>
      </c>
      <c r="AB29" s="397"/>
      <c r="AC29" s="397"/>
    </row>
    <row r="30" spans="2:38" ht="9" customHeight="1">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row>
    <row r="31" spans="2:38" ht="17.25" customHeight="1">
      <c r="B31" s="4" t="s">
        <v>227</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8" ht="22.5" customHeight="1">
      <c r="B32" s="21" t="s">
        <v>116</v>
      </c>
      <c r="C32" s="266" t="s">
        <v>1144</v>
      </c>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row>
    <row r="33" spans="2:39" ht="3" customHeight="1">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9">
      <c r="C34" s="52" t="s">
        <v>304</v>
      </c>
      <c r="D34" s="42" t="s">
        <v>331</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row>
    <row r="35" spans="2:39">
      <c r="C35" s="9"/>
      <c r="D35" s="74"/>
      <c r="E35" s="84" t="s">
        <v>2051</v>
      </c>
      <c r="F35" s="42"/>
      <c r="G35" s="42"/>
      <c r="H35" s="42"/>
      <c r="I35" s="42"/>
      <c r="J35" s="42"/>
      <c r="K35" s="42"/>
      <c r="L35" s="42"/>
      <c r="M35" s="5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9"/>
      <c r="AM35" s="405" t="b">
        <v>1</v>
      </c>
    </row>
    <row r="36" spans="2:39" ht="3" customHeight="1">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9"/>
      <c r="AM36" s="3"/>
    </row>
    <row r="37" spans="2:39">
      <c r="C37" s="52" t="s">
        <v>312</v>
      </c>
      <c r="D37" s="42" t="s">
        <v>1671</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
    </row>
    <row r="38" spans="2:39">
      <c r="C38" s="9"/>
      <c r="D38" s="74"/>
      <c r="E38" s="84" t="s">
        <v>2051</v>
      </c>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405" t="b">
        <v>0</v>
      </c>
    </row>
    <row r="39" spans="2:39" ht="3" customHeight="1">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9"/>
      <c r="AM39" s="3"/>
    </row>
    <row r="40" spans="2:39">
      <c r="C40" s="52" t="s">
        <v>315</v>
      </c>
      <c r="D40" s="42" t="s">
        <v>42</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5" t="s">
        <v>116</v>
      </c>
      <c r="E41" s="84" t="s">
        <v>294</v>
      </c>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t="s">
        <v>116</v>
      </c>
      <c r="E42" s="84" t="s">
        <v>278</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3"/>
    </row>
    <row r="43" spans="2:39">
      <c r="C43" s="9"/>
      <c r="D43" s="74"/>
      <c r="E43" s="84" t="s">
        <v>2051</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405" t="b">
        <v>0</v>
      </c>
    </row>
    <row r="44" spans="2:39" ht="2.25" customHeight="1">
      <c r="C44" s="5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9"/>
      <c r="AM44" s="3"/>
    </row>
    <row r="45" spans="2:39">
      <c r="C45" s="55" t="s">
        <v>319</v>
      </c>
      <c r="D45" s="76" t="s">
        <v>2042</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42"/>
      <c r="AL45" s="9"/>
      <c r="AM45" s="3"/>
    </row>
    <row r="46" spans="2:39">
      <c r="C46" s="9"/>
      <c r="D46" s="74"/>
      <c r="E46" s="84" t="s">
        <v>2051</v>
      </c>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42"/>
      <c r="AL46" s="9"/>
      <c r="AM46" s="405" t="b">
        <v>0</v>
      </c>
    </row>
    <row r="47" spans="2:39" ht="8.25" customHeight="1">
      <c r="C47" s="5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9"/>
    </row>
    <row r="48" spans="2:39" ht="22.5" customHeight="1">
      <c r="B48" s="4" t="s">
        <v>116</v>
      </c>
      <c r="C48" s="47" t="s">
        <v>2049</v>
      </c>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row>
    <row r="49" spans="2:37" ht="6" customHeight="1">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3" customHeight="1">
      <c r="B50" s="25"/>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403"/>
    </row>
    <row r="51" spans="2:37" ht="32.25" customHeight="1">
      <c r="B51" s="26"/>
      <c r="C51" s="316" t="s">
        <v>326</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27"/>
      <c r="AK51" s="261"/>
    </row>
    <row r="52" spans="2:37" ht="3.75" customHeight="1">
      <c r="B52" s="26"/>
      <c r="C52" s="301"/>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261"/>
    </row>
    <row r="53" spans="2:37">
      <c r="B53" s="27"/>
      <c r="C53" s="317" t="s">
        <v>76</v>
      </c>
      <c r="D53" s="317"/>
      <c r="E53" s="332">
        <v>7</v>
      </c>
      <c r="F53" s="340"/>
      <c r="G53" s="317" t="s">
        <v>20</v>
      </c>
      <c r="H53" s="332" t="s">
        <v>175</v>
      </c>
      <c r="I53" s="340"/>
      <c r="J53" s="317" t="s">
        <v>217</v>
      </c>
      <c r="K53" s="332" t="s">
        <v>175</v>
      </c>
      <c r="L53" s="340"/>
      <c r="M53" s="317" t="s">
        <v>223</v>
      </c>
      <c r="N53" s="327"/>
      <c r="O53" s="353" t="s">
        <v>218</v>
      </c>
      <c r="P53" s="353"/>
      <c r="Q53" s="353"/>
      <c r="R53" s="360" t="s">
        <v>120</v>
      </c>
      <c r="S53" s="360"/>
      <c r="T53" s="360"/>
      <c r="U53" s="360"/>
      <c r="V53" s="360"/>
      <c r="W53" s="360"/>
      <c r="X53" s="360"/>
      <c r="Y53" s="360"/>
      <c r="Z53" s="360"/>
      <c r="AA53" s="360"/>
      <c r="AB53" s="360"/>
      <c r="AC53" s="360"/>
      <c r="AD53" s="360"/>
      <c r="AE53" s="360"/>
      <c r="AF53" s="360"/>
      <c r="AG53" s="360"/>
      <c r="AH53" s="360"/>
      <c r="AI53" s="360"/>
      <c r="AJ53" s="401"/>
      <c r="AK53" s="262"/>
    </row>
    <row r="54" spans="2:37">
      <c r="B54" s="27"/>
      <c r="C54" s="318"/>
      <c r="D54" s="317"/>
      <c r="E54" s="317"/>
      <c r="F54" s="317"/>
      <c r="G54" s="317"/>
      <c r="H54" s="317"/>
      <c r="I54" s="317"/>
      <c r="J54" s="317"/>
      <c r="K54" s="317"/>
      <c r="L54" s="317"/>
      <c r="M54" s="317"/>
      <c r="N54" s="317"/>
      <c r="O54" s="354" t="s">
        <v>224</v>
      </c>
      <c r="P54" s="354"/>
      <c r="Q54" s="354"/>
      <c r="R54" s="361" t="s">
        <v>106</v>
      </c>
      <c r="S54" s="361"/>
      <c r="T54" s="369" t="s">
        <v>43</v>
      </c>
      <c r="U54" s="369"/>
      <c r="V54" s="369"/>
      <c r="W54" s="369"/>
      <c r="X54" s="369"/>
      <c r="Y54" s="384" t="s">
        <v>225</v>
      </c>
      <c r="Z54" s="384"/>
      <c r="AA54" s="369" t="s">
        <v>92</v>
      </c>
      <c r="AB54" s="369"/>
      <c r="AC54" s="369"/>
      <c r="AD54" s="369"/>
      <c r="AE54" s="369"/>
      <c r="AF54" s="369"/>
      <c r="AG54" s="369"/>
      <c r="AH54" s="369"/>
      <c r="AI54" s="369"/>
      <c r="AJ54" s="318"/>
      <c r="AK54" s="263"/>
    </row>
    <row r="55" spans="2:37" ht="7.5" customHeight="1">
      <c r="B55" s="28"/>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264"/>
    </row>
    <row r="56" spans="2:37" ht="6.75" customHeight="1">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s="4" customFormat="1" ht="21" customHeight="1">
      <c r="B57" s="4" t="s">
        <v>2045</v>
      </c>
    </row>
    <row r="58" spans="2:37">
      <c r="B58" s="29" t="s">
        <v>218</v>
      </c>
      <c r="C58" s="29"/>
      <c r="D58" s="29"/>
      <c r="E58" s="86" t="s">
        <v>1686</v>
      </c>
      <c r="F58" s="86"/>
      <c r="G58" s="86"/>
      <c r="H58" s="345" t="str">
        <f>IF('別紙様式7-1（計画書）'!H63="","",'別紙様式7-1（計画書）'!H63)</f>
        <v>マルマルケアサービス</v>
      </c>
      <c r="I58" s="345"/>
      <c r="J58" s="345"/>
      <c r="K58" s="345"/>
      <c r="L58" s="345"/>
      <c r="M58" s="345"/>
      <c r="N58" s="345"/>
      <c r="O58" s="345"/>
      <c r="P58" s="345"/>
      <c r="Q58" s="345"/>
      <c r="R58" s="29" t="s">
        <v>1308</v>
      </c>
      <c r="S58" s="29"/>
      <c r="T58" s="29"/>
      <c r="U58" s="196" t="s">
        <v>2036</v>
      </c>
      <c r="V58" s="382">
        <f>IF('別紙様式7-1（計画書）'!V63="","",'別紙様式7-1（計画書）'!V63)</f>
        <v>100</v>
      </c>
      <c r="W58" s="382"/>
      <c r="X58" s="210" t="s">
        <v>2037</v>
      </c>
      <c r="Y58" s="382">
        <f>IF('別紙様式7-1（計画書）'!Y63="","",'別紙様式7-1（計画書）'!Y63)</f>
        <v>1234</v>
      </c>
      <c r="Z58" s="391"/>
      <c r="AG58" s="9"/>
      <c r="AH58" s="9"/>
      <c r="AI58" s="9"/>
    </row>
    <row r="59" spans="2:37">
      <c r="B59" s="29"/>
      <c r="C59" s="29"/>
      <c r="D59" s="29"/>
      <c r="E59" s="87" t="s">
        <v>2038</v>
      </c>
      <c r="F59" s="87"/>
      <c r="G59" s="87"/>
      <c r="H59" s="346" t="str">
        <f>IF('別紙様式7-1（計画書）'!H64="","",'別紙様式7-1（計画書）'!H64)</f>
        <v>○○ケアサービス</v>
      </c>
      <c r="I59" s="346"/>
      <c r="J59" s="346"/>
      <c r="K59" s="346"/>
      <c r="L59" s="346"/>
      <c r="M59" s="346"/>
      <c r="N59" s="346"/>
      <c r="O59" s="346"/>
      <c r="P59" s="346"/>
      <c r="Q59" s="346"/>
      <c r="R59" s="29"/>
      <c r="S59" s="29"/>
      <c r="T59" s="29"/>
      <c r="U59" s="375" t="str">
        <f>IF('別紙様式7-1（計画書）'!U64="","",'別紙様式7-1（計画書）'!U64)</f>
        <v>東京都千代田区霞が関 1－2－2　○○ビル18F</v>
      </c>
      <c r="V59" s="383"/>
      <c r="W59" s="383"/>
      <c r="X59" s="383"/>
      <c r="Y59" s="383"/>
      <c r="Z59" s="383"/>
      <c r="AA59" s="383"/>
      <c r="AB59" s="383"/>
      <c r="AC59" s="383"/>
      <c r="AD59" s="383"/>
      <c r="AE59" s="383"/>
      <c r="AF59" s="383"/>
      <c r="AG59" s="383"/>
      <c r="AH59" s="383"/>
      <c r="AI59" s="383"/>
      <c r="AJ59" s="383"/>
      <c r="AK59" s="404"/>
    </row>
    <row r="60" spans="2:37">
      <c r="B60" s="30"/>
      <c r="C60" s="30"/>
      <c r="D60" s="30"/>
      <c r="E60" s="52"/>
      <c r="F60" s="52"/>
      <c r="G60" s="52"/>
      <c r="H60" s="52"/>
      <c r="I60" s="52"/>
      <c r="J60" s="52"/>
      <c r="K60" s="52"/>
      <c r="L60" s="52"/>
      <c r="M60" s="52"/>
      <c r="N60" s="52"/>
      <c r="O60" s="166"/>
      <c r="P60" s="166"/>
      <c r="Q60" s="167"/>
      <c r="R60" s="167"/>
      <c r="S60" s="167"/>
      <c r="T60" s="167"/>
      <c r="U60" s="167"/>
      <c r="V60" s="167"/>
      <c r="W60" s="167"/>
      <c r="X60" s="167"/>
      <c r="Y60" s="167"/>
      <c r="Z60" s="9"/>
      <c r="AA60" s="9"/>
      <c r="AB60" s="9"/>
      <c r="AC60" s="9"/>
      <c r="AD60" s="9"/>
      <c r="AE60" s="9"/>
      <c r="AF60" s="9"/>
      <c r="AG60" s="249"/>
      <c r="AH60" s="249"/>
      <c r="AI60" s="249"/>
      <c r="AJ60" s="251"/>
      <c r="AK60" s="251"/>
    </row>
    <row r="61" spans="2:37">
      <c r="B61" s="29" t="s">
        <v>2039</v>
      </c>
      <c r="C61" s="29"/>
      <c r="D61" s="29"/>
      <c r="E61" s="29" t="s">
        <v>106</v>
      </c>
      <c r="F61" s="29"/>
      <c r="G61" s="29"/>
      <c r="H61" s="347" t="str">
        <f>IF('別紙様式7-1（計画書）'!H66="","",'別紙様式7-1（計画書）'!H66)</f>
        <v>代表取締役</v>
      </c>
      <c r="I61" s="347"/>
      <c r="J61" s="347"/>
      <c r="K61" s="347"/>
      <c r="L61" s="347"/>
      <c r="M61" s="347"/>
      <c r="N61" s="347"/>
      <c r="O61" s="29" t="s">
        <v>1912</v>
      </c>
      <c r="P61" s="29"/>
      <c r="Q61" s="29"/>
      <c r="R61" s="86" t="s">
        <v>1686</v>
      </c>
      <c r="S61" s="86"/>
      <c r="T61" s="86"/>
      <c r="U61" s="376" t="str">
        <f>IF('別紙様式7-1（計画書）'!U66="","",'別紙様式7-1（計画書）'!U66)</f>
        <v>コウロウ　タロウ</v>
      </c>
      <c r="V61" s="376"/>
      <c r="W61" s="376"/>
      <c r="X61" s="376"/>
      <c r="Y61" s="376"/>
      <c r="Z61" s="376"/>
      <c r="AA61" s="376"/>
      <c r="AB61" s="229" t="s">
        <v>2040</v>
      </c>
      <c r="AC61" s="232"/>
      <c r="AD61" s="232"/>
      <c r="AE61" s="242"/>
      <c r="AF61" s="348" t="str">
        <f>IF('別紙様式7-1（計画書）'!AF66="","",'別紙様式7-1（計画書）'!AF66)</f>
        <v>03-XXXX-XXXX</v>
      </c>
      <c r="AG61" s="348"/>
      <c r="AH61" s="348"/>
      <c r="AI61" s="348"/>
      <c r="AJ61" s="348"/>
      <c r="AK61" s="348"/>
    </row>
    <row r="62" spans="2:37">
      <c r="B62" s="29"/>
      <c r="C62" s="29"/>
      <c r="D62" s="29"/>
      <c r="E62" s="29" t="s">
        <v>225</v>
      </c>
      <c r="F62" s="29"/>
      <c r="G62" s="29"/>
      <c r="H62" s="348" t="str">
        <f>IF('別紙様式7-1（計画書）'!H67="","",'別紙様式7-1（計画書）'!H67)</f>
        <v>厚労 花子</v>
      </c>
      <c r="I62" s="348"/>
      <c r="J62" s="348"/>
      <c r="K62" s="348"/>
      <c r="L62" s="348"/>
      <c r="M62" s="348"/>
      <c r="N62" s="348"/>
      <c r="O62" s="29"/>
      <c r="P62" s="29"/>
      <c r="Q62" s="29"/>
      <c r="R62" s="87" t="s">
        <v>225</v>
      </c>
      <c r="S62" s="87"/>
      <c r="T62" s="87"/>
      <c r="U62" s="377" t="str">
        <f>IF('別紙様式7-1（計画書）'!U67="","",'別紙様式7-1（計画書）'!U67)</f>
        <v>厚労 太郎</v>
      </c>
      <c r="V62" s="377"/>
      <c r="W62" s="377"/>
      <c r="X62" s="377"/>
      <c r="Y62" s="377"/>
      <c r="Z62" s="377"/>
      <c r="AA62" s="377"/>
      <c r="AB62" s="229" t="s">
        <v>2041</v>
      </c>
      <c r="AC62" s="232"/>
      <c r="AD62" s="232"/>
      <c r="AE62" s="242"/>
      <c r="AF62" s="347" t="str">
        <f>IF('別紙様式7-1（計画書）'!AF67="","",'別紙様式7-1（計画書）'!AF67)</f>
        <v>aaa@aaa.aa.jp</v>
      </c>
      <c r="AG62" s="347"/>
      <c r="AH62" s="347"/>
      <c r="AI62" s="347"/>
      <c r="AJ62" s="347"/>
      <c r="AK62" s="347"/>
    </row>
    <row r="64" spans="2:37" ht="33" customHeight="1">
      <c r="B64" s="266" t="s">
        <v>1926</v>
      </c>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row>
    <row r="65" spans="2:39" ht="14.25">
      <c r="B65" s="306" t="s">
        <v>132</v>
      </c>
      <c r="C65" s="319"/>
      <c r="D65" s="319"/>
      <c r="E65" s="333"/>
      <c r="F65" s="341" t="s">
        <v>5</v>
      </c>
      <c r="G65" s="343"/>
      <c r="H65" s="343"/>
      <c r="I65" s="343"/>
      <c r="J65" s="343"/>
      <c r="K65" s="343"/>
      <c r="L65" s="343"/>
      <c r="M65" s="343"/>
      <c r="N65" s="343"/>
      <c r="O65" s="343"/>
      <c r="P65" s="343"/>
      <c r="Q65" s="343"/>
      <c r="R65" s="343"/>
      <c r="S65" s="343"/>
      <c r="T65" s="343"/>
      <c r="U65" s="343"/>
      <c r="V65" s="343"/>
      <c r="W65" s="343"/>
      <c r="X65" s="343"/>
      <c r="Y65" s="343"/>
      <c r="Z65" s="343"/>
      <c r="AA65" s="343"/>
      <c r="AB65" s="343"/>
      <c r="AC65" s="343"/>
      <c r="AD65" s="343"/>
      <c r="AE65" s="343"/>
      <c r="AF65" s="343"/>
      <c r="AG65" s="343"/>
      <c r="AH65" s="343"/>
      <c r="AI65" s="343"/>
      <c r="AJ65" s="402"/>
      <c r="AK65" s="254" t="str">
        <f>IFERROR(IF(COUNTIF(AM66:AM89,TRUE)&gt;=1,"○","×"),"")</f>
        <v>○</v>
      </c>
    </row>
    <row r="66" spans="2:39" ht="13.5" customHeight="1">
      <c r="B66" s="33" t="s">
        <v>133</v>
      </c>
      <c r="C66" s="66"/>
      <c r="D66" s="66"/>
      <c r="E66" s="334"/>
      <c r="F66" s="99"/>
      <c r="G66" s="114" t="s">
        <v>140</v>
      </c>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267"/>
      <c r="AM66" s="406" t="b">
        <v>0</v>
      </c>
    </row>
    <row r="67" spans="2:39" ht="13.5" customHeight="1">
      <c r="B67" s="34"/>
      <c r="C67" s="67"/>
      <c r="D67" s="67"/>
      <c r="E67" s="335"/>
      <c r="F67" s="100"/>
      <c r="G67" s="115" t="s">
        <v>144</v>
      </c>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268"/>
      <c r="AM67" s="406" t="b">
        <v>0</v>
      </c>
    </row>
    <row r="68" spans="2:39" ht="21" customHeight="1">
      <c r="B68" s="34"/>
      <c r="C68" s="67"/>
      <c r="D68" s="67"/>
      <c r="E68" s="335"/>
      <c r="F68" s="100"/>
      <c r="G68" s="115" t="s">
        <v>48</v>
      </c>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268"/>
      <c r="AM68" s="406" t="b">
        <v>0</v>
      </c>
    </row>
    <row r="69" spans="2:39" ht="13.5" customHeight="1">
      <c r="B69" s="35"/>
      <c r="C69" s="68"/>
      <c r="D69" s="68"/>
      <c r="E69" s="336"/>
      <c r="F69" s="101"/>
      <c r="G69" s="116" t="s">
        <v>146</v>
      </c>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269"/>
      <c r="AM69" s="406" t="b">
        <v>0</v>
      </c>
    </row>
    <row r="70" spans="2:39" ht="32.25" customHeight="1">
      <c r="B70" s="33" t="s">
        <v>153</v>
      </c>
      <c r="C70" s="66"/>
      <c r="D70" s="66"/>
      <c r="E70" s="334"/>
      <c r="F70" s="102"/>
      <c r="G70" s="117" t="s">
        <v>67</v>
      </c>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270"/>
      <c r="AM70" s="406" t="b">
        <v>0</v>
      </c>
    </row>
    <row r="71" spans="2:39" ht="13.5" customHeight="1">
      <c r="B71" s="34"/>
      <c r="C71" s="67"/>
      <c r="D71" s="67"/>
      <c r="E71" s="335"/>
      <c r="F71" s="100"/>
      <c r="G71" s="115" t="s">
        <v>154</v>
      </c>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271"/>
      <c r="AM71" s="406" t="b">
        <v>0</v>
      </c>
    </row>
    <row r="72" spans="2:39" ht="13.5" customHeight="1">
      <c r="B72" s="34"/>
      <c r="C72" s="67"/>
      <c r="D72" s="67"/>
      <c r="E72" s="335"/>
      <c r="F72" s="100"/>
      <c r="G72" s="115" t="s">
        <v>36</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406" t="b">
        <v>0</v>
      </c>
    </row>
    <row r="73" spans="2:39" ht="13.5" customHeight="1">
      <c r="B73" s="35"/>
      <c r="C73" s="68"/>
      <c r="D73" s="68"/>
      <c r="E73" s="336"/>
      <c r="F73" s="103"/>
      <c r="G73" s="118" t="s">
        <v>3</v>
      </c>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272"/>
      <c r="AM73" s="406" t="b">
        <v>0</v>
      </c>
    </row>
    <row r="74" spans="2:39" ht="13.5" customHeight="1">
      <c r="B74" s="33" t="s">
        <v>157</v>
      </c>
      <c r="C74" s="66"/>
      <c r="D74" s="66"/>
      <c r="E74" s="334"/>
      <c r="F74" s="104"/>
      <c r="G74" s="117" t="s">
        <v>34</v>
      </c>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271"/>
      <c r="AM74" s="406" t="b">
        <v>0</v>
      </c>
    </row>
    <row r="75" spans="2:39" ht="26.25" customHeight="1">
      <c r="B75" s="34"/>
      <c r="C75" s="67"/>
      <c r="D75" s="67"/>
      <c r="E75" s="335"/>
      <c r="F75" s="100"/>
      <c r="G75" s="115" t="s">
        <v>162</v>
      </c>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268"/>
      <c r="AM75" s="406" t="b">
        <v>0</v>
      </c>
    </row>
    <row r="76" spans="2:39" ht="13.5" customHeight="1">
      <c r="B76" s="34"/>
      <c r="C76" s="67"/>
      <c r="D76" s="67"/>
      <c r="E76" s="335"/>
      <c r="F76" s="100"/>
      <c r="G76" s="115" t="s">
        <v>138</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68"/>
      <c r="AM76" s="406" t="b">
        <v>0</v>
      </c>
    </row>
    <row r="77" spans="2:39" ht="14.25" customHeight="1">
      <c r="B77" s="35"/>
      <c r="C77" s="68"/>
      <c r="D77" s="68"/>
      <c r="E77" s="336"/>
      <c r="F77" s="101"/>
      <c r="G77" s="119" t="s">
        <v>167</v>
      </c>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273"/>
      <c r="AM77" s="406" t="b">
        <v>0</v>
      </c>
    </row>
    <row r="78" spans="2:39" ht="24.75" customHeight="1">
      <c r="B78" s="33" t="s">
        <v>173</v>
      </c>
      <c r="C78" s="66"/>
      <c r="D78" s="66"/>
      <c r="E78" s="334"/>
      <c r="F78" s="102"/>
      <c r="G78" s="120" t="s">
        <v>181</v>
      </c>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271"/>
      <c r="AM78" s="406" t="b">
        <v>0</v>
      </c>
    </row>
    <row r="79" spans="2:39" ht="27" customHeight="1">
      <c r="B79" s="34"/>
      <c r="C79" s="67"/>
      <c r="D79" s="67"/>
      <c r="E79" s="335"/>
      <c r="F79" s="100"/>
      <c r="G79" s="121" t="s">
        <v>180</v>
      </c>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271"/>
      <c r="AM79" s="406" t="b">
        <v>0</v>
      </c>
    </row>
    <row r="80" spans="2:39" ht="13.5" customHeight="1">
      <c r="B80" s="34"/>
      <c r="C80" s="67"/>
      <c r="D80" s="67"/>
      <c r="E80" s="335"/>
      <c r="F80" s="100"/>
      <c r="G80" s="121" t="s">
        <v>169</v>
      </c>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274"/>
      <c r="AM80" s="406" t="b">
        <v>0</v>
      </c>
    </row>
    <row r="81" spans="2:39" ht="13.5" customHeight="1">
      <c r="B81" s="35"/>
      <c r="C81" s="68"/>
      <c r="D81" s="68"/>
      <c r="E81" s="336"/>
      <c r="F81" s="103"/>
      <c r="G81" s="119" t="s">
        <v>135</v>
      </c>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272"/>
      <c r="AM81" s="406" t="b">
        <v>0</v>
      </c>
    </row>
    <row r="82" spans="2:39" ht="21.75" customHeight="1">
      <c r="B82" s="33" t="s">
        <v>129</v>
      </c>
      <c r="C82" s="66"/>
      <c r="D82" s="66"/>
      <c r="E82" s="334"/>
      <c r="F82" s="104"/>
      <c r="G82" s="122" t="s">
        <v>187</v>
      </c>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271"/>
      <c r="AM82" s="406" t="b">
        <v>0</v>
      </c>
    </row>
    <row r="83" spans="2:39" ht="24" customHeight="1">
      <c r="B83" s="34"/>
      <c r="C83" s="67"/>
      <c r="D83" s="67"/>
      <c r="E83" s="335"/>
      <c r="F83" s="100"/>
      <c r="G83" s="121" t="s">
        <v>188</v>
      </c>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268"/>
      <c r="AM83" s="406" t="b">
        <v>0</v>
      </c>
    </row>
    <row r="84" spans="2:39" ht="23.25" customHeight="1">
      <c r="B84" s="34"/>
      <c r="C84" s="67"/>
      <c r="D84" s="67"/>
      <c r="E84" s="335"/>
      <c r="F84" s="100"/>
      <c r="G84" s="121" t="s">
        <v>22</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68"/>
      <c r="AM84" s="406" t="b">
        <v>0</v>
      </c>
    </row>
    <row r="85" spans="2:39" ht="13.5" customHeight="1">
      <c r="B85" s="35"/>
      <c r="C85" s="68"/>
      <c r="D85" s="68"/>
      <c r="E85" s="336"/>
      <c r="F85" s="103"/>
      <c r="G85" s="119" t="s">
        <v>192</v>
      </c>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273"/>
      <c r="AM85" s="406" t="b">
        <v>0</v>
      </c>
    </row>
    <row r="86" spans="2:39" ht="23.25" customHeight="1">
      <c r="B86" s="33" t="s">
        <v>193</v>
      </c>
      <c r="C86" s="66"/>
      <c r="D86" s="66"/>
      <c r="E86" s="334"/>
      <c r="F86" s="104"/>
      <c r="G86" s="122" t="s">
        <v>127</v>
      </c>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275"/>
      <c r="AM86" s="406" t="b">
        <v>1</v>
      </c>
    </row>
    <row r="87" spans="2:39" ht="13.5" customHeight="1">
      <c r="B87" s="34"/>
      <c r="C87" s="67"/>
      <c r="D87" s="67"/>
      <c r="E87" s="335"/>
      <c r="F87" s="100"/>
      <c r="G87" s="121" t="s">
        <v>199</v>
      </c>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268"/>
      <c r="AM87" s="406" t="b">
        <v>0</v>
      </c>
    </row>
    <row r="88" spans="2:39" ht="13.5" customHeight="1">
      <c r="B88" s="34"/>
      <c r="C88" s="67"/>
      <c r="D88" s="67"/>
      <c r="E88" s="335"/>
      <c r="F88" s="100"/>
      <c r="G88" s="121" t="s">
        <v>152</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406" t="b">
        <v>0</v>
      </c>
    </row>
    <row r="89" spans="2:39" ht="14.25" customHeight="1">
      <c r="B89" s="35"/>
      <c r="C89" s="68"/>
      <c r="D89" s="68"/>
      <c r="E89" s="336"/>
      <c r="F89" s="105"/>
      <c r="G89" s="123" t="s">
        <v>202</v>
      </c>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276"/>
      <c r="AM89" s="406" t="b">
        <v>0</v>
      </c>
    </row>
  </sheetData>
  <sheetProtection algorithmName="SHA-512" hashValue="/dWbnZgoK2Uqjbuc7hdDONQvGmqN3CDO3ZL39URm4RpYNE9egtf2x2Vcf0HDBR+IpFzpXToBC/1BBQDZokYj6w==" saltValue="pO9FrdSS2ZIaAwt0wmDH3Q==" spinCount="100000" sheet="1" scenarios="1" formatCells="0" autoFilter="0"/>
  <mergeCells count="131">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29:T29"/>
    <mergeCell ref="U29:Z29"/>
    <mergeCell ref="C32:AK32"/>
    <mergeCell ref="C48:AK48"/>
    <mergeCell ref="C51:AI51"/>
    <mergeCell ref="E53:F53"/>
    <mergeCell ref="H53:I53"/>
    <mergeCell ref="K53:L53"/>
    <mergeCell ref="O53:Q53"/>
    <mergeCell ref="R53:AI53"/>
    <mergeCell ref="O54:Q54"/>
    <mergeCell ref="R54:S54"/>
    <mergeCell ref="T54:X54"/>
    <mergeCell ref="Y54:Z54"/>
    <mergeCell ref="AA54:AI54"/>
    <mergeCell ref="E58:G58"/>
    <mergeCell ref="H58:Q58"/>
    <mergeCell ref="V58:W58"/>
    <mergeCell ref="Y58:Z58"/>
    <mergeCell ref="E59:G59"/>
    <mergeCell ref="H59:Q59"/>
    <mergeCell ref="U59:AK59"/>
    <mergeCell ref="E61:G61"/>
    <mergeCell ref="H61:N61"/>
    <mergeCell ref="R61:T61"/>
    <mergeCell ref="U61:AA61"/>
    <mergeCell ref="AB61:AE61"/>
    <mergeCell ref="AF61:AK61"/>
    <mergeCell ref="E62:G62"/>
    <mergeCell ref="H62:N62"/>
    <mergeCell ref="R62:T62"/>
    <mergeCell ref="U62:AA62"/>
    <mergeCell ref="AB62:AE62"/>
    <mergeCell ref="AF62:AK62"/>
    <mergeCell ref="B64:AK64"/>
    <mergeCell ref="B65:E65"/>
    <mergeCell ref="F65:AJ65"/>
    <mergeCell ref="G66:AK66"/>
    <mergeCell ref="G67:AJ67"/>
    <mergeCell ref="G68:AJ68"/>
    <mergeCell ref="G69:AJ69"/>
    <mergeCell ref="G70:AJ70"/>
    <mergeCell ref="G71:AJ71"/>
    <mergeCell ref="G72:AJ72"/>
    <mergeCell ref="G73:AK73"/>
    <mergeCell ref="G74:AJ74"/>
    <mergeCell ref="G75:AJ75"/>
    <mergeCell ref="G76:AJ76"/>
    <mergeCell ref="G77:AJ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6"/>
    <mergeCell ref="B23:B24"/>
    <mergeCell ref="B27:B29"/>
    <mergeCell ref="B58:D59"/>
    <mergeCell ref="R58:T59"/>
    <mergeCell ref="B61:D62"/>
    <mergeCell ref="O61:Q62"/>
    <mergeCell ref="B66:E69"/>
    <mergeCell ref="B70:E73"/>
    <mergeCell ref="B74:E77"/>
    <mergeCell ref="B78:E81"/>
    <mergeCell ref="B82:E85"/>
    <mergeCell ref="B86:E89"/>
  </mergeCells>
  <phoneticPr fontId="3"/>
  <conditionalFormatting sqref="C45:AK46">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4"/>
    <dataValidation imeMode="halfAlpha" allowBlank="1" showDropDown="0" showInputMessage="1" showErrorMessage="1" sqref="K53:L53 E53:F53 H53:I53"/>
  </dataValidations>
  <pageMargins left="0.70866141732283472" right="0.70866141732283472" top="0.74803149606299213" bottom="0.74803149606299213" header="0.31496062992125984" footer="0.31496062992125984"/>
  <pageSetup paperSize="9" fitToWidth="1" fitToHeight="0" orientation="portrait" usePrinterDefaults="1" r:id="rId1"/>
  <rowBreaks count="1" manualBreakCount="1">
    <brk id="56" max="32" man="1"/>
  </rowBreaks>
  <drawing r:id="rId2"/>
  <legacyDrawing r:id="rId3"/>
  <mc:AlternateContent>
    <mc:Choice xmlns:x14="http://schemas.microsoft.com/office/spreadsheetml/2009/9/main" Requires="x14">
      <controls>
        <mc:AlternateContent>
          <mc:Choice Requires="x14">
            <control shapeId="7195" r:id="rId4" name="チェック 27">
              <controlPr defaultSize="0" autoFill="0" autoLine="0" autoPict="0">
                <anchor moveWithCells="1">
                  <from xmlns:xdr="http://schemas.openxmlformats.org/drawingml/2006/spreadsheetDrawing">
                    <xdr:col>4</xdr:col>
                    <xdr:colOff>133350</xdr:colOff>
                    <xdr:row>64</xdr:row>
                    <xdr:rowOff>152400</xdr:rowOff>
                  </from>
                  <to xmlns:xdr="http://schemas.openxmlformats.org/drawingml/2006/spreadsheetDrawing">
                    <xdr:col>6</xdr:col>
                    <xdr:colOff>19050</xdr:colOff>
                    <xdr:row>66</xdr:row>
                    <xdr:rowOff>19050</xdr:rowOff>
                  </to>
                </anchor>
              </controlPr>
            </control>
          </mc:Choice>
        </mc:AlternateContent>
        <mc:AlternateContent>
          <mc:Choice Requires="x14">
            <control shapeId="7196" r:id="rId5" name="チェック 28">
              <controlPr defaultSize="0" autoFill="0" autoLine="0" autoPict="0">
                <anchor moveWithCells="1">
                  <from xmlns:xdr="http://schemas.openxmlformats.org/drawingml/2006/spreadsheetDrawing">
                    <xdr:col>4</xdr:col>
                    <xdr:colOff>133350</xdr:colOff>
                    <xdr:row>65</xdr:row>
                    <xdr:rowOff>152400</xdr:rowOff>
                  </from>
                  <to xmlns:xdr="http://schemas.openxmlformats.org/drawingml/2006/spreadsheetDrawing">
                    <xdr:col>6</xdr:col>
                    <xdr:colOff>19050</xdr:colOff>
                    <xdr:row>67</xdr:row>
                    <xdr:rowOff>19050</xdr:rowOff>
                  </to>
                </anchor>
              </controlPr>
            </control>
          </mc:Choice>
        </mc:AlternateContent>
        <mc:AlternateContent>
          <mc:Choice Requires="x14">
            <control shapeId="7197" r:id="rId6" name="チェック 29">
              <controlPr defaultSize="0" autoFill="0" autoLine="0" autoPict="0">
                <anchor moveWithCells="1">
                  <from xmlns:xdr="http://schemas.openxmlformats.org/drawingml/2006/spreadsheetDrawing">
                    <xdr:col>4</xdr:col>
                    <xdr:colOff>133350</xdr:colOff>
                    <xdr:row>67</xdr:row>
                    <xdr:rowOff>19050</xdr:rowOff>
                  </from>
                  <to xmlns:xdr="http://schemas.openxmlformats.org/drawingml/2006/spreadsheetDrawing">
                    <xdr:col>6</xdr:col>
                    <xdr:colOff>19050</xdr:colOff>
                    <xdr:row>67</xdr:row>
                    <xdr:rowOff>229235</xdr:rowOff>
                  </to>
                </anchor>
              </controlPr>
            </control>
          </mc:Choice>
        </mc:AlternateContent>
        <mc:AlternateContent>
          <mc:Choice Requires="x14">
            <control shapeId="7198" r:id="rId7" name="チェック 30">
              <controlPr defaultSize="0" autoFill="0" autoLine="0" autoPict="0">
                <anchor moveWithCells="1">
                  <from xmlns:xdr="http://schemas.openxmlformats.org/drawingml/2006/spreadsheetDrawing">
                    <xdr:col>4</xdr:col>
                    <xdr:colOff>133350</xdr:colOff>
                    <xdr:row>67</xdr:row>
                    <xdr:rowOff>247650</xdr:rowOff>
                  </from>
                  <to xmlns:xdr="http://schemas.openxmlformats.org/drawingml/2006/spreadsheetDrawing">
                    <xdr:col>6</xdr:col>
                    <xdr:colOff>19050</xdr:colOff>
                    <xdr:row>69</xdr:row>
                    <xdr:rowOff>19050</xdr:rowOff>
                  </to>
                </anchor>
              </controlPr>
            </control>
          </mc:Choice>
        </mc:AlternateContent>
        <mc:AlternateContent>
          <mc:Choice Requires="x14">
            <control shapeId="7199" r:id="rId8" name="チェック 31">
              <controlPr defaultSize="0" autoFill="0" autoLine="0" autoPict="0">
                <anchor moveWithCells="1">
                  <from xmlns:xdr="http://schemas.openxmlformats.org/drawingml/2006/spreadsheetDrawing">
                    <xdr:col>4</xdr:col>
                    <xdr:colOff>133350</xdr:colOff>
                    <xdr:row>69</xdr:row>
                    <xdr:rowOff>94615</xdr:rowOff>
                  </from>
                  <to xmlns:xdr="http://schemas.openxmlformats.org/drawingml/2006/spreadsheetDrawing">
                    <xdr:col>6</xdr:col>
                    <xdr:colOff>19050</xdr:colOff>
                    <xdr:row>69</xdr:row>
                    <xdr:rowOff>305435</xdr:rowOff>
                  </to>
                </anchor>
              </controlPr>
            </control>
          </mc:Choice>
        </mc:AlternateContent>
        <mc:AlternateContent>
          <mc:Choice Requires="x14">
            <control shapeId="7200" r:id="rId9" name="チェック 32">
              <controlPr defaultSize="0" autoFill="0" autoLine="0" autoPict="0">
                <anchor moveWithCells="1">
                  <from xmlns:xdr="http://schemas.openxmlformats.org/drawingml/2006/spreadsheetDrawing">
                    <xdr:col>4</xdr:col>
                    <xdr:colOff>133350</xdr:colOff>
                    <xdr:row>69</xdr:row>
                    <xdr:rowOff>380365</xdr:rowOff>
                  </from>
                  <to xmlns:xdr="http://schemas.openxmlformats.org/drawingml/2006/spreadsheetDrawing">
                    <xdr:col>6</xdr:col>
                    <xdr:colOff>19050</xdr:colOff>
                    <xdr:row>71</xdr:row>
                    <xdr:rowOff>19050</xdr:rowOff>
                  </to>
                </anchor>
              </controlPr>
            </control>
          </mc:Choice>
        </mc:AlternateContent>
        <mc:AlternateContent>
          <mc:Choice Requires="x14">
            <control shapeId="7201" r:id="rId10" name="チェック 33">
              <controlPr defaultSize="0" autoFill="0" autoLine="0" autoPict="0">
                <anchor moveWithCells="1">
                  <from xmlns:xdr="http://schemas.openxmlformats.org/drawingml/2006/spreadsheetDrawing">
                    <xdr:col>4</xdr:col>
                    <xdr:colOff>133350</xdr:colOff>
                    <xdr:row>70</xdr:row>
                    <xdr:rowOff>143510</xdr:rowOff>
                  </from>
                  <to xmlns:xdr="http://schemas.openxmlformats.org/drawingml/2006/spreadsheetDrawing">
                    <xdr:col>6</xdr:col>
                    <xdr:colOff>19050</xdr:colOff>
                    <xdr:row>72</xdr:row>
                    <xdr:rowOff>19050</xdr:rowOff>
                  </to>
                </anchor>
              </controlPr>
            </control>
          </mc:Choice>
        </mc:AlternateContent>
        <mc:AlternateContent>
          <mc:Choice Requires="x14">
            <control shapeId="7202" r:id="rId11" name="チェック 34">
              <controlPr defaultSize="0" autoFill="0" autoLine="0" autoPict="0">
                <anchor moveWithCells="1">
                  <from xmlns:xdr="http://schemas.openxmlformats.org/drawingml/2006/spreadsheetDrawing">
                    <xdr:col>4</xdr:col>
                    <xdr:colOff>133350</xdr:colOff>
                    <xdr:row>71</xdr:row>
                    <xdr:rowOff>152400</xdr:rowOff>
                  </from>
                  <to xmlns:xdr="http://schemas.openxmlformats.org/drawingml/2006/spreadsheetDrawing">
                    <xdr:col>6</xdr:col>
                    <xdr:colOff>19050</xdr:colOff>
                    <xdr:row>73</xdr:row>
                    <xdr:rowOff>19050</xdr:rowOff>
                  </to>
                </anchor>
              </controlPr>
            </control>
          </mc:Choice>
        </mc:AlternateContent>
        <mc:AlternateContent>
          <mc:Choice Requires="x14">
            <control shapeId="7203" r:id="rId12" name="チェック 35">
              <controlPr defaultSize="0" autoFill="0" autoLine="0" autoPict="0">
                <anchor moveWithCells="1">
                  <from xmlns:xdr="http://schemas.openxmlformats.org/drawingml/2006/spreadsheetDrawing">
                    <xdr:col>4</xdr:col>
                    <xdr:colOff>133350</xdr:colOff>
                    <xdr:row>72</xdr:row>
                    <xdr:rowOff>152400</xdr:rowOff>
                  </from>
                  <to xmlns:xdr="http://schemas.openxmlformats.org/drawingml/2006/spreadsheetDrawing">
                    <xdr:col>6</xdr:col>
                    <xdr:colOff>19050</xdr:colOff>
                    <xdr:row>74</xdr:row>
                    <xdr:rowOff>28575</xdr:rowOff>
                  </to>
                </anchor>
              </controlPr>
            </control>
          </mc:Choice>
        </mc:AlternateContent>
        <mc:AlternateContent>
          <mc:Choice Requires="x14">
            <control shapeId="7204" r:id="rId13" name="チェック 36">
              <controlPr defaultSize="0" autoFill="0" autoLine="0" autoPict="0">
                <anchor moveWithCells="1">
                  <from xmlns:xdr="http://schemas.openxmlformats.org/drawingml/2006/spreadsheetDrawing">
                    <xdr:col>4</xdr:col>
                    <xdr:colOff>133350</xdr:colOff>
                    <xdr:row>74</xdr:row>
                    <xdr:rowOff>66675</xdr:rowOff>
                  </from>
                  <to xmlns:xdr="http://schemas.openxmlformats.org/drawingml/2006/spreadsheetDrawing">
                    <xdr:col>6</xdr:col>
                    <xdr:colOff>19050</xdr:colOff>
                    <xdr:row>74</xdr:row>
                    <xdr:rowOff>275590</xdr:rowOff>
                  </to>
                </anchor>
              </controlPr>
            </control>
          </mc:Choice>
        </mc:AlternateContent>
        <mc:AlternateContent>
          <mc:Choice Requires="x14">
            <control shapeId="7205" r:id="rId14" name="チェック 37">
              <controlPr defaultSize="0" autoFill="0" autoLine="0" autoPict="0">
                <anchor moveWithCells="1">
                  <from xmlns:xdr="http://schemas.openxmlformats.org/drawingml/2006/spreadsheetDrawing">
                    <xdr:col>4</xdr:col>
                    <xdr:colOff>133350</xdr:colOff>
                    <xdr:row>74</xdr:row>
                    <xdr:rowOff>313690</xdr:rowOff>
                  </from>
                  <to xmlns:xdr="http://schemas.openxmlformats.org/drawingml/2006/spreadsheetDrawing">
                    <xdr:col>6</xdr:col>
                    <xdr:colOff>19050</xdr:colOff>
                    <xdr:row>76</xdr:row>
                    <xdr:rowOff>28575</xdr:rowOff>
                  </to>
                </anchor>
              </controlPr>
            </control>
          </mc:Choice>
        </mc:AlternateContent>
        <mc:AlternateContent>
          <mc:Choice Requires="x14">
            <control shapeId="7206" r:id="rId15" name="チェック 38">
              <controlPr defaultSize="0" autoFill="0" autoLine="0" autoPict="0">
                <anchor moveWithCells="1">
                  <from xmlns:xdr="http://schemas.openxmlformats.org/drawingml/2006/spreadsheetDrawing">
                    <xdr:col>4</xdr:col>
                    <xdr:colOff>133350</xdr:colOff>
                    <xdr:row>75</xdr:row>
                    <xdr:rowOff>152400</xdr:rowOff>
                  </from>
                  <to xmlns:xdr="http://schemas.openxmlformats.org/drawingml/2006/spreadsheetDrawing">
                    <xdr:col>6</xdr:col>
                    <xdr:colOff>19050</xdr:colOff>
                    <xdr:row>77</xdr:row>
                    <xdr:rowOff>28575</xdr:rowOff>
                  </to>
                </anchor>
              </controlPr>
            </control>
          </mc:Choice>
        </mc:AlternateContent>
        <mc:AlternateContent>
          <mc:Choice Requires="x14">
            <control shapeId="7207" r:id="rId16" name="チェック 39">
              <controlPr defaultSize="0" autoFill="0" autoLine="0" autoPict="0">
                <anchor moveWithCells="1">
                  <from xmlns:xdr="http://schemas.openxmlformats.org/drawingml/2006/spreadsheetDrawing">
                    <xdr:col>4</xdr:col>
                    <xdr:colOff>133350</xdr:colOff>
                    <xdr:row>77</xdr:row>
                    <xdr:rowOff>48260</xdr:rowOff>
                  </from>
                  <to xmlns:xdr="http://schemas.openxmlformats.org/drawingml/2006/spreadsheetDrawing">
                    <xdr:col>6</xdr:col>
                    <xdr:colOff>19050</xdr:colOff>
                    <xdr:row>77</xdr:row>
                    <xdr:rowOff>257810</xdr:rowOff>
                  </to>
                </anchor>
              </controlPr>
            </control>
          </mc:Choice>
        </mc:AlternateContent>
        <mc:AlternateContent>
          <mc:Choice Requires="x14">
            <control shapeId="7208" r:id="rId17" name="チェック 40">
              <controlPr defaultSize="0" autoFill="0" autoLine="0" autoPict="0">
                <anchor moveWithCells="1">
                  <from xmlns:xdr="http://schemas.openxmlformats.org/drawingml/2006/spreadsheetDrawing">
                    <xdr:col>4</xdr:col>
                    <xdr:colOff>133350</xdr:colOff>
                    <xdr:row>78</xdr:row>
                    <xdr:rowOff>67310</xdr:rowOff>
                  </from>
                  <to xmlns:xdr="http://schemas.openxmlformats.org/drawingml/2006/spreadsheetDrawing">
                    <xdr:col>6</xdr:col>
                    <xdr:colOff>19050</xdr:colOff>
                    <xdr:row>78</xdr:row>
                    <xdr:rowOff>266065</xdr:rowOff>
                  </to>
                </anchor>
              </controlPr>
            </control>
          </mc:Choice>
        </mc:AlternateContent>
        <mc:AlternateContent>
          <mc:Choice Requires="x14">
            <control shapeId="7209" r:id="rId18" name="チェック 41">
              <controlPr defaultSize="0" autoFill="0" autoLine="0" autoPict="0">
                <anchor moveWithCells="1">
                  <from xmlns:xdr="http://schemas.openxmlformats.org/drawingml/2006/spreadsheetDrawing">
                    <xdr:col>4</xdr:col>
                    <xdr:colOff>133350</xdr:colOff>
                    <xdr:row>78</xdr:row>
                    <xdr:rowOff>314960</xdr:rowOff>
                  </from>
                  <to xmlns:xdr="http://schemas.openxmlformats.org/drawingml/2006/spreadsheetDrawing">
                    <xdr:col>6</xdr:col>
                    <xdr:colOff>19050</xdr:colOff>
                    <xdr:row>80</xdr:row>
                    <xdr:rowOff>29210</xdr:rowOff>
                  </to>
                </anchor>
              </controlPr>
            </control>
          </mc:Choice>
        </mc:AlternateContent>
        <mc:AlternateContent>
          <mc:Choice Requires="x14">
            <control shapeId="7210" r:id="rId19" name="チェック 42">
              <controlPr defaultSize="0" autoFill="0" autoLine="0" autoPict="0">
                <anchor moveWithCells="1">
                  <from xmlns:xdr="http://schemas.openxmlformats.org/drawingml/2006/spreadsheetDrawing">
                    <xdr:col>4</xdr:col>
                    <xdr:colOff>133350</xdr:colOff>
                    <xdr:row>79</xdr:row>
                    <xdr:rowOff>143510</xdr:rowOff>
                  </from>
                  <to xmlns:xdr="http://schemas.openxmlformats.org/drawingml/2006/spreadsheetDrawing">
                    <xdr:col>6</xdr:col>
                    <xdr:colOff>19050</xdr:colOff>
                    <xdr:row>81</xdr:row>
                    <xdr:rowOff>27940</xdr:rowOff>
                  </to>
                </anchor>
              </controlPr>
            </control>
          </mc:Choice>
        </mc:AlternateContent>
        <mc:AlternateContent>
          <mc:Choice Requires="x14">
            <control shapeId="7211" r:id="rId20" name="チェック 43">
              <controlPr defaultSize="0" autoFill="0" autoLine="0" autoPict="0">
                <anchor moveWithCells="1">
                  <from xmlns:xdr="http://schemas.openxmlformats.org/drawingml/2006/spreadsheetDrawing">
                    <xdr:col>4</xdr:col>
                    <xdr:colOff>133350</xdr:colOff>
                    <xdr:row>81</xdr:row>
                    <xdr:rowOff>38100</xdr:rowOff>
                  </from>
                  <to xmlns:xdr="http://schemas.openxmlformats.org/drawingml/2006/spreadsheetDrawing">
                    <xdr:col>6</xdr:col>
                    <xdr:colOff>19050</xdr:colOff>
                    <xdr:row>81</xdr:row>
                    <xdr:rowOff>256540</xdr:rowOff>
                  </to>
                </anchor>
              </controlPr>
            </control>
          </mc:Choice>
        </mc:AlternateContent>
        <mc:AlternateContent>
          <mc:Choice Requires="x14">
            <control shapeId="7212" r:id="rId21" name="チェック 44">
              <controlPr defaultSize="0" autoFill="0" autoLine="0" autoPict="0">
                <anchor moveWithCells="1">
                  <from xmlns:xdr="http://schemas.openxmlformats.org/drawingml/2006/spreadsheetDrawing">
                    <xdr:col>4</xdr:col>
                    <xdr:colOff>133350</xdr:colOff>
                    <xdr:row>82</xdr:row>
                    <xdr:rowOff>47625</xdr:rowOff>
                  </from>
                  <to xmlns:xdr="http://schemas.openxmlformats.org/drawingml/2006/spreadsheetDrawing">
                    <xdr:col>6</xdr:col>
                    <xdr:colOff>19050</xdr:colOff>
                    <xdr:row>82</xdr:row>
                    <xdr:rowOff>257175</xdr:rowOff>
                  </to>
                </anchor>
              </controlPr>
            </control>
          </mc:Choice>
        </mc:AlternateContent>
        <mc:AlternateContent>
          <mc:Choice Requires="x14">
            <control shapeId="7213" r:id="rId22" name="チェック 45">
              <controlPr defaultSize="0" autoFill="0" autoLine="0" autoPict="0">
                <anchor moveWithCells="1">
                  <from xmlns:xdr="http://schemas.openxmlformats.org/drawingml/2006/spreadsheetDrawing">
                    <xdr:col>4</xdr:col>
                    <xdr:colOff>133350</xdr:colOff>
                    <xdr:row>83</xdr:row>
                    <xdr:rowOff>38100</xdr:rowOff>
                  </from>
                  <to xmlns:xdr="http://schemas.openxmlformats.org/drawingml/2006/spreadsheetDrawing">
                    <xdr:col>6</xdr:col>
                    <xdr:colOff>19050</xdr:colOff>
                    <xdr:row>83</xdr:row>
                    <xdr:rowOff>257175</xdr:rowOff>
                  </to>
                </anchor>
              </controlPr>
            </control>
          </mc:Choice>
        </mc:AlternateContent>
        <mc:AlternateContent>
          <mc:Choice Requires="x14">
            <control shapeId="7214" r:id="rId23" name="チェック 46">
              <controlPr defaultSize="0" autoFill="0" autoLine="0" autoPict="0">
                <anchor moveWithCells="1">
                  <from xmlns:xdr="http://schemas.openxmlformats.org/drawingml/2006/spreadsheetDrawing">
                    <xdr:col>4</xdr:col>
                    <xdr:colOff>133350</xdr:colOff>
                    <xdr:row>83</xdr:row>
                    <xdr:rowOff>266065</xdr:rowOff>
                  </from>
                  <to xmlns:xdr="http://schemas.openxmlformats.org/drawingml/2006/spreadsheetDrawing">
                    <xdr:col>6</xdr:col>
                    <xdr:colOff>19050</xdr:colOff>
                    <xdr:row>85</xdr:row>
                    <xdr:rowOff>29210</xdr:rowOff>
                  </to>
                </anchor>
              </controlPr>
            </control>
          </mc:Choice>
        </mc:AlternateContent>
        <mc:AlternateContent>
          <mc:Choice Requires="x14">
            <control shapeId="7215" r:id="rId24" name="チェック 47">
              <controlPr defaultSize="0" autoFill="0" autoLine="0" autoPict="0">
                <anchor moveWithCells="1">
                  <from xmlns:xdr="http://schemas.openxmlformats.org/drawingml/2006/spreadsheetDrawing">
                    <xdr:col>4</xdr:col>
                    <xdr:colOff>133350</xdr:colOff>
                    <xdr:row>85</xdr:row>
                    <xdr:rowOff>38100</xdr:rowOff>
                  </from>
                  <to xmlns:xdr="http://schemas.openxmlformats.org/drawingml/2006/spreadsheetDrawing">
                    <xdr:col>6</xdr:col>
                    <xdr:colOff>19050</xdr:colOff>
                    <xdr:row>85</xdr:row>
                    <xdr:rowOff>257175</xdr:rowOff>
                  </to>
                </anchor>
              </controlPr>
            </control>
          </mc:Choice>
        </mc:AlternateContent>
        <mc:AlternateContent>
          <mc:Choice Requires="x14">
            <control shapeId="7216" r:id="rId25" name="チェック 48">
              <controlPr defaultSize="0" autoFill="0" autoLine="0" autoPict="0">
                <anchor moveWithCells="1">
                  <from xmlns:xdr="http://schemas.openxmlformats.org/drawingml/2006/spreadsheetDrawing">
                    <xdr:col>4</xdr:col>
                    <xdr:colOff>133350</xdr:colOff>
                    <xdr:row>85</xdr:row>
                    <xdr:rowOff>266065</xdr:rowOff>
                  </from>
                  <to xmlns:xdr="http://schemas.openxmlformats.org/drawingml/2006/spreadsheetDrawing">
                    <xdr:col>6</xdr:col>
                    <xdr:colOff>19050</xdr:colOff>
                    <xdr:row>87</xdr:row>
                    <xdr:rowOff>29210</xdr:rowOff>
                  </to>
                </anchor>
              </controlPr>
            </control>
          </mc:Choice>
        </mc:AlternateContent>
        <mc:AlternateContent>
          <mc:Choice Requires="x14">
            <control shapeId="7217" r:id="rId26" name="チェック 49">
              <controlPr defaultSize="0" autoFill="0" autoLine="0" autoPict="0">
                <anchor moveWithCells="1">
                  <from xmlns:xdr="http://schemas.openxmlformats.org/drawingml/2006/spreadsheetDrawing">
                    <xdr:col>4</xdr:col>
                    <xdr:colOff>133350</xdr:colOff>
                    <xdr:row>86</xdr:row>
                    <xdr:rowOff>143510</xdr:rowOff>
                  </from>
                  <to xmlns:xdr="http://schemas.openxmlformats.org/drawingml/2006/spreadsheetDrawing">
                    <xdr:col>6</xdr:col>
                    <xdr:colOff>19050</xdr:colOff>
                    <xdr:row>88</xdr:row>
                    <xdr:rowOff>28575</xdr:rowOff>
                  </to>
                </anchor>
              </controlPr>
            </control>
          </mc:Choice>
        </mc:AlternateContent>
        <mc:AlternateContent>
          <mc:Choice Requires="x14">
            <control shapeId="7218" r:id="rId27" name="チェック 50">
              <controlPr defaultSize="0" autoFill="0" autoLine="0" autoPict="0">
                <anchor moveWithCells="1">
                  <from xmlns:xdr="http://schemas.openxmlformats.org/drawingml/2006/spreadsheetDrawing">
                    <xdr:col>4</xdr:col>
                    <xdr:colOff>133350</xdr:colOff>
                    <xdr:row>87</xdr:row>
                    <xdr:rowOff>143510</xdr:rowOff>
                  </from>
                  <to xmlns:xdr="http://schemas.openxmlformats.org/drawingml/2006/spreadsheetDrawing">
                    <xdr:col>6</xdr:col>
                    <xdr:colOff>19050</xdr:colOff>
                    <xdr:row>89</xdr:row>
                    <xdr:rowOff>9525</xdr:rowOff>
                  </to>
                </anchor>
              </controlPr>
            </control>
          </mc:Choice>
        </mc:AlternateContent>
        <mc:AlternateContent>
          <mc:Choice Requires="x14">
            <control shapeId="7268" r:id="rId28" name="チェック 100">
              <controlPr defaultSize="0" autoFill="0" autoLine="0" autoPict="0">
                <anchor moveWithCells="1">
                  <from xmlns:xdr="http://schemas.openxmlformats.org/drawingml/2006/spreadsheetDrawing">
                    <xdr:col>2</xdr:col>
                    <xdr:colOff>133350</xdr:colOff>
                    <xdr:row>33</xdr:row>
                    <xdr:rowOff>133350</xdr:rowOff>
                  </from>
                  <to xmlns:xdr="http://schemas.openxmlformats.org/drawingml/2006/spreadsheetDrawing">
                    <xdr:col>4</xdr:col>
                    <xdr:colOff>95250</xdr:colOff>
                    <xdr:row>36</xdr:row>
                    <xdr:rowOff>0</xdr:rowOff>
                  </to>
                </anchor>
              </controlPr>
            </control>
          </mc:Choice>
        </mc:AlternateContent>
        <mc:AlternateContent>
          <mc:Choice Requires="x14">
            <control shapeId="7269" r:id="rId29" name="チェック 101">
              <controlPr defaultSize="0" autoFill="0" autoLine="0" autoPict="0">
                <anchor moveWithCells="1">
                  <from xmlns:xdr="http://schemas.openxmlformats.org/drawingml/2006/spreadsheetDrawing">
                    <xdr:col>2</xdr:col>
                    <xdr:colOff>133350</xdr:colOff>
                    <xdr:row>36</xdr:row>
                    <xdr:rowOff>133350</xdr:rowOff>
                  </from>
                  <to xmlns:xdr="http://schemas.openxmlformats.org/drawingml/2006/spreadsheetDrawing">
                    <xdr:col>4</xdr:col>
                    <xdr:colOff>95250</xdr:colOff>
                    <xdr:row>39</xdr:row>
                    <xdr:rowOff>0</xdr:rowOff>
                  </to>
                </anchor>
              </controlPr>
            </control>
          </mc:Choice>
        </mc:AlternateContent>
        <mc:AlternateContent>
          <mc:Choice Requires="x14">
            <control shapeId="7270" r:id="rId30" name="チェック 102">
              <controlPr defaultSize="0" autoFill="0" autoLine="0" autoPict="0">
                <anchor moveWithCells="1">
                  <from xmlns:xdr="http://schemas.openxmlformats.org/drawingml/2006/spreadsheetDrawing">
                    <xdr:col>2</xdr:col>
                    <xdr:colOff>133350</xdr:colOff>
                    <xdr:row>41</xdr:row>
                    <xdr:rowOff>133350</xdr:rowOff>
                  </from>
                  <to xmlns:xdr="http://schemas.openxmlformats.org/drawingml/2006/spreadsheetDrawing">
                    <xdr:col>4</xdr:col>
                    <xdr:colOff>95250</xdr:colOff>
                    <xdr:row>44</xdr:row>
                    <xdr:rowOff>19050</xdr:rowOff>
                  </to>
                </anchor>
              </controlPr>
            </control>
          </mc:Choice>
        </mc:AlternateContent>
        <mc:AlternateContent>
          <mc:Choice Requires="x14">
            <control shapeId="7271" r:id="rId31" name="チェック 103">
              <controlPr defaultSize="0" autoFill="0" autoLine="0" autoPict="0">
                <anchor moveWithCells="1">
                  <from xmlns:xdr="http://schemas.openxmlformats.org/drawingml/2006/spreadsheetDrawing">
                    <xdr:col>2</xdr:col>
                    <xdr:colOff>133350</xdr:colOff>
                    <xdr:row>44</xdr:row>
                    <xdr:rowOff>133350</xdr:rowOff>
                  </from>
                  <to xmlns:xdr="http://schemas.openxmlformats.org/drawingml/2006/spreadsheetDrawing">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239347E8-357B-4BFD-A1AE-8D56C0438B6A}">
            <xm:f>'別紙様式7-1（計画書）'!$AM$29=1</xm:f>
            <x14:dxf>
              <font>
                <color rgb="FFDDD9C4"/>
              </font>
              <fill>
                <patternFill>
                  <bgColor rgb="FFDDD9C4"/>
                </patternFill>
              </fill>
              <border>
                <left/>
                <right/>
                <top/>
                <bottom/>
              </border>
            </x14:dxf>
          </x14:cfRule>
          <xm:sqref>C34:AK35</xm:sqref>
        </x14:conditionalFormatting>
        <x14:conditionalFormatting xmlns:xm="http://schemas.microsoft.com/office/excel/2006/main">
          <x14:cfRule type="expression" priority="3" id="{7DD6876A-6416-4B26-A2CB-8E239FBE572E}">
            <xm:f>'別紙様式7-1（計画書）'!$AM$33=1</xm:f>
            <x14:dxf>
              <font>
                <color rgb="FFDDD9C4"/>
              </font>
              <fill>
                <patternFill>
                  <bgColor rgb="FFDDD9C4"/>
                </patternFill>
              </fill>
              <border>
                <left/>
                <right/>
                <top/>
                <bottom/>
              </border>
            </x14:dxf>
          </x14:cfRule>
          <xm:sqref>C37:AK38</xm:sqref>
        </x14:conditionalFormatting>
        <x14:conditionalFormatting xmlns:xm="http://schemas.microsoft.com/office/excel/2006/main">
          <x14:cfRule type="expression" priority="2" id="{0459851C-1E2A-419D-A279-19590516833E}">
            <xm:f>'別紙様式7-1（計画書）'!$AM$40=1</xm:f>
            <x14:dxf>
              <font>
                <color rgb="FFDDD9C4"/>
              </font>
              <fill>
                <patternFill>
                  <bgColor rgb="FFDDD9C4"/>
                </patternFill>
              </fill>
              <border>
                <left/>
                <right/>
                <top/>
                <bottom/>
              </border>
            </x14:dxf>
          </x14:cfRule>
          <xm:sqref>C40:AK44</xm:sqref>
        </x14:conditionalFormatting>
        <x14:conditionalFormatting xmlns:xm="http://schemas.microsoft.com/office/excel/2006/main">
          <x14:cfRule type="expression" priority="1" id="{4CA95B6C-F3EB-4A40-8F5C-F489FEFEE1EE}">
            <xm:f>'別紙様式7-1（計画書）'!$AM$44=1</xm:f>
            <x14:dxf>
              <font>
                <color rgb="FFDDD9C4"/>
              </font>
              <fill>
                <patternFill>
                  <bgColor rgb="FFDDD9C4"/>
                </patternFill>
              </fill>
              <border>
                <left/>
                <right/>
                <top/>
                <bottom/>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zoomScale="60" zoomScaleNormal="80" workbookViewId="0"/>
  </sheetViews>
  <sheetFormatPr defaultColWidth="8.875" defaultRowHeight="13.5"/>
  <cols>
    <col min="1" max="1" width="8.875" style="408"/>
    <col min="2" max="2" width="18.5" style="408" customWidth="1"/>
    <col min="3" max="3" width="28" style="408" customWidth="1"/>
    <col min="4" max="4" width="42.875" style="408" customWidth="1"/>
    <col min="5" max="5" width="37.75" style="408" customWidth="1"/>
    <col min="6" max="6" width="38.625" style="408" customWidth="1"/>
    <col min="7" max="7" width="15" style="408" customWidth="1"/>
    <col min="8" max="8" width="39" style="408" customWidth="1"/>
    <col min="9" max="9" width="36.625" style="408" customWidth="1"/>
    <col min="10" max="257" width="9" style="409" customWidth="1"/>
    <col min="258" max="258" width="7.625" style="409" customWidth="1"/>
    <col min="259" max="259" width="12.625" style="409" customWidth="1"/>
    <col min="260" max="260" width="16.125" style="409" customWidth="1"/>
    <col min="261" max="261" width="40.5" style="409" bestFit="1" customWidth="1"/>
    <col min="262" max="262" width="55.625" style="409" customWidth="1"/>
    <col min="263" max="263" width="18.625" style="409" customWidth="1"/>
    <col min="264" max="264" width="20.625" style="409" customWidth="1"/>
    <col min="265" max="265" width="22.625" style="409" customWidth="1"/>
    <col min="266" max="513" width="9" style="409" customWidth="1"/>
    <col min="514" max="514" width="7.625" style="409" customWidth="1"/>
    <col min="515" max="515" width="12.625" style="409" customWidth="1"/>
    <col min="516" max="516" width="16.125" style="409" customWidth="1"/>
    <col min="517" max="517" width="40.5" style="409" bestFit="1" customWidth="1"/>
    <col min="518" max="518" width="55.625" style="409" customWidth="1"/>
    <col min="519" max="519" width="18.625" style="409" customWidth="1"/>
    <col min="520" max="520" width="20.625" style="409" customWidth="1"/>
    <col min="521" max="521" width="22.625" style="409" customWidth="1"/>
    <col min="522" max="769" width="9" style="409" customWidth="1"/>
    <col min="770" max="770" width="7.625" style="409" customWidth="1"/>
    <col min="771" max="771" width="12.625" style="409" customWidth="1"/>
    <col min="772" max="772" width="16.125" style="409" customWidth="1"/>
    <col min="773" max="773" width="40.5" style="409" bestFit="1" customWidth="1"/>
    <col min="774" max="774" width="55.625" style="409" customWidth="1"/>
    <col min="775" max="775" width="18.625" style="409" customWidth="1"/>
    <col min="776" max="776" width="20.625" style="409" customWidth="1"/>
    <col min="777" max="777" width="22.625" style="409" customWidth="1"/>
    <col min="778" max="1025" width="9" style="409" customWidth="1"/>
    <col min="1026" max="1026" width="7.625" style="409" customWidth="1"/>
    <col min="1027" max="1027" width="12.625" style="409" customWidth="1"/>
    <col min="1028" max="1028" width="16.125" style="409" customWidth="1"/>
    <col min="1029" max="1029" width="40.5" style="409" bestFit="1" customWidth="1"/>
    <col min="1030" max="1030" width="55.625" style="409" customWidth="1"/>
    <col min="1031" max="1031" width="18.625" style="409" customWidth="1"/>
    <col min="1032" max="1032" width="20.625" style="409" customWidth="1"/>
    <col min="1033" max="1033" width="22.625" style="409" customWidth="1"/>
    <col min="1034" max="1281" width="9" style="409" customWidth="1"/>
    <col min="1282" max="1282" width="7.625" style="409" customWidth="1"/>
    <col min="1283" max="1283" width="12.625" style="409" customWidth="1"/>
    <col min="1284" max="1284" width="16.125" style="409" customWidth="1"/>
    <col min="1285" max="1285" width="40.5" style="409" bestFit="1" customWidth="1"/>
    <col min="1286" max="1286" width="55.625" style="409" customWidth="1"/>
    <col min="1287" max="1287" width="18.625" style="409" customWidth="1"/>
    <col min="1288" max="1288" width="20.625" style="409" customWidth="1"/>
    <col min="1289" max="1289" width="22.625" style="409" customWidth="1"/>
    <col min="1290" max="1537" width="9" style="409" customWidth="1"/>
    <col min="1538" max="1538" width="7.625" style="409" customWidth="1"/>
    <col min="1539" max="1539" width="12.625" style="409" customWidth="1"/>
    <col min="1540" max="1540" width="16.125" style="409" customWidth="1"/>
    <col min="1541" max="1541" width="40.5" style="409" bestFit="1" customWidth="1"/>
    <col min="1542" max="1542" width="55.625" style="409" customWidth="1"/>
    <col min="1543" max="1543" width="18.625" style="409" customWidth="1"/>
    <col min="1544" max="1544" width="20.625" style="409" customWidth="1"/>
    <col min="1545" max="1545" width="22.625" style="409" customWidth="1"/>
    <col min="1546" max="1793" width="9" style="409" customWidth="1"/>
    <col min="1794" max="1794" width="7.625" style="409" customWidth="1"/>
    <col min="1795" max="1795" width="12.625" style="409" customWidth="1"/>
    <col min="1796" max="1796" width="16.125" style="409" customWidth="1"/>
    <col min="1797" max="1797" width="40.5" style="409" bestFit="1" customWidth="1"/>
    <col min="1798" max="1798" width="55.625" style="409" customWidth="1"/>
    <col min="1799" max="1799" width="18.625" style="409" customWidth="1"/>
    <col min="1800" max="1800" width="20.625" style="409" customWidth="1"/>
    <col min="1801" max="1801" width="22.625" style="409" customWidth="1"/>
    <col min="1802" max="2049" width="9" style="409" customWidth="1"/>
    <col min="2050" max="2050" width="7.625" style="409" customWidth="1"/>
    <col min="2051" max="2051" width="12.625" style="409" customWidth="1"/>
    <col min="2052" max="2052" width="16.125" style="409" customWidth="1"/>
    <col min="2053" max="2053" width="40.5" style="409" bestFit="1" customWidth="1"/>
    <col min="2054" max="2054" width="55.625" style="409" customWidth="1"/>
    <col min="2055" max="2055" width="18.625" style="409" customWidth="1"/>
    <col min="2056" max="2056" width="20.625" style="409" customWidth="1"/>
    <col min="2057" max="2057" width="22.625" style="409" customWidth="1"/>
    <col min="2058" max="2305" width="9" style="409" customWidth="1"/>
    <col min="2306" max="2306" width="7.625" style="409" customWidth="1"/>
    <col min="2307" max="2307" width="12.625" style="409" customWidth="1"/>
    <col min="2308" max="2308" width="16.125" style="409" customWidth="1"/>
    <col min="2309" max="2309" width="40.5" style="409" bestFit="1" customWidth="1"/>
    <col min="2310" max="2310" width="55.625" style="409" customWidth="1"/>
    <col min="2311" max="2311" width="18.625" style="409" customWidth="1"/>
    <col min="2312" max="2312" width="20.625" style="409" customWidth="1"/>
    <col min="2313" max="2313" width="22.625" style="409" customWidth="1"/>
    <col min="2314" max="2561" width="9" style="409" customWidth="1"/>
    <col min="2562" max="2562" width="7.625" style="409" customWidth="1"/>
    <col min="2563" max="2563" width="12.625" style="409" customWidth="1"/>
    <col min="2564" max="2564" width="16.125" style="409" customWidth="1"/>
    <col min="2565" max="2565" width="40.5" style="409" bestFit="1" customWidth="1"/>
    <col min="2566" max="2566" width="55.625" style="409" customWidth="1"/>
    <col min="2567" max="2567" width="18.625" style="409" customWidth="1"/>
    <col min="2568" max="2568" width="20.625" style="409" customWidth="1"/>
    <col min="2569" max="2569" width="22.625" style="409" customWidth="1"/>
    <col min="2570" max="2817" width="9" style="409" customWidth="1"/>
    <col min="2818" max="2818" width="7.625" style="409" customWidth="1"/>
    <col min="2819" max="2819" width="12.625" style="409" customWidth="1"/>
    <col min="2820" max="2820" width="16.125" style="409" customWidth="1"/>
    <col min="2821" max="2821" width="40.5" style="409" bestFit="1" customWidth="1"/>
    <col min="2822" max="2822" width="55.625" style="409" customWidth="1"/>
    <col min="2823" max="2823" width="18.625" style="409" customWidth="1"/>
    <col min="2824" max="2824" width="20.625" style="409" customWidth="1"/>
    <col min="2825" max="2825" width="22.625" style="409" customWidth="1"/>
    <col min="2826" max="3073" width="9" style="409" customWidth="1"/>
    <col min="3074" max="3074" width="7.625" style="409" customWidth="1"/>
    <col min="3075" max="3075" width="12.625" style="409" customWidth="1"/>
    <col min="3076" max="3076" width="16.125" style="409" customWidth="1"/>
    <col min="3077" max="3077" width="40.5" style="409" bestFit="1" customWidth="1"/>
    <col min="3078" max="3078" width="55.625" style="409" customWidth="1"/>
    <col min="3079" max="3079" width="18.625" style="409" customWidth="1"/>
    <col min="3080" max="3080" width="20.625" style="409" customWidth="1"/>
    <col min="3081" max="3081" width="22.625" style="409" customWidth="1"/>
    <col min="3082" max="3329" width="9" style="409" customWidth="1"/>
    <col min="3330" max="3330" width="7.625" style="409" customWidth="1"/>
    <col min="3331" max="3331" width="12.625" style="409" customWidth="1"/>
    <col min="3332" max="3332" width="16.125" style="409" customWidth="1"/>
    <col min="3333" max="3333" width="40.5" style="409" bestFit="1" customWidth="1"/>
    <col min="3334" max="3334" width="55.625" style="409" customWidth="1"/>
    <col min="3335" max="3335" width="18.625" style="409" customWidth="1"/>
    <col min="3336" max="3336" width="20.625" style="409" customWidth="1"/>
    <col min="3337" max="3337" width="22.625" style="409" customWidth="1"/>
    <col min="3338" max="3585" width="9" style="409" customWidth="1"/>
    <col min="3586" max="3586" width="7.625" style="409" customWidth="1"/>
    <col min="3587" max="3587" width="12.625" style="409" customWidth="1"/>
    <col min="3588" max="3588" width="16.125" style="409" customWidth="1"/>
    <col min="3589" max="3589" width="40.5" style="409" bestFit="1" customWidth="1"/>
    <col min="3590" max="3590" width="55.625" style="409" customWidth="1"/>
    <col min="3591" max="3591" width="18.625" style="409" customWidth="1"/>
    <col min="3592" max="3592" width="20.625" style="409" customWidth="1"/>
    <col min="3593" max="3593" width="22.625" style="409" customWidth="1"/>
    <col min="3594" max="3841" width="9" style="409" customWidth="1"/>
    <col min="3842" max="3842" width="7.625" style="409" customWidth="1"/>
    <col min="3843" max="3843" width="12.625" style="409" customWidth="1"/>
    <col min="3844" max="3844" width="16.125" style="409" customWidth="1"/>
    <col min="3845" max="3845" width="40.5" style="409" bestFit="1" customWidth="1"/>
    <col min="3846" max="3846" width="55.625" style="409" customWidth="1"/>
    <col min="3847" max="3847" width="18.625" style="409" customWidth="1"/>
    <col min="3848" max="3848" width="20.625" style="409" customWidth="1"/>
    <col min="3849" max="3849" width="22.625" style="409" customWidth="1"/>
    <col min="3850" max="4097" width="9" style="409" customWidth="1"/>
    <col min="4098" max="4098" width="7.625" style="409" customWidth="1"/>
    <col min="4099" max="4099" width="12.625" style="409" customWidth="1"/>
    <col min="4100" max="4100" width="16.125" style="409" customWidth="1"/>
    <col min="4101" max="4101" width="40.5" style="409" bestFit="1" customWidth="1"/>
    <col min="4102" max="4102" width="55.625" style="409" customWidth="1"/>
    <col min="4103" max="4103" width="18.625" style="409" customWidth="1"/>
    <col min="4104" max="4104" width="20.625" style="409" customWidth="1"/>
    <col min="4105" max="4105" width="22.625" style="409" customWidth="1"/>
    <col min="4106" max="4353" width="9" style="409" customWidth="1"/>
    <col min="4354" max="4354" width="7.625" style="409" customWidth="1"/>
    <col min="4355" max="4355" width="12.625" style="409" customWidth="1"/>
    <col min="4356" max="4356" width="16.125" style="409" customWidth="1"/>
    <col min="4357" max="4357" width="40.5" style="409" bestFit="1" customWidth="1"/>
    <col min="4358" max="4358" width="55.625" style="409" customWidth="1"/>
    <col min="4359" max="4359" width="18.625" style="409" customWidth="1"/>
    <col min="4360" max="4360" width="20.625" style="409" customWidth="1"/>
    <col min="4361" max="4361" width="22.625" style="409" customWidth="1"/>
    <col min="4362" max="4609" width="9" style="409" customWidth="1"/>
    <col min="4610" max="4610" width="7.625" style="409" customWidth="1"/>
    <col min="4611" max="4611" width="12.625" style="409" customWidth="1"/>
    <col min="4612" max="4612" width="16.125" style="409" customWidth="1"/>
    <col min="4613" max="4613" width="40.5" style="409" bestFit="1" customWidth="1"/>
    <col min="4614" max="4614" width="55.625" style="409" customWidth="1"/>
    <col min="4615" max="4615" width="18.625" style="409" customWidth="1"/>
    <col min="4616" max="4616" width="20.625" style="409" customWidth="1"/>
    <col min="4617" max="4617" width="22.625" style="409" customWidth="1"/>
    <col min="4618" max="4865" width="9" style="409" customWidth="1"/>
    <col min="4866" max="4866" width="7.625" style="409" customWidth="1"/>
    <col min="4867" max="4867" width="12.625" style="409" customWidth="1"/>
    <col min="4868" max="4868" width="16.125" style="409" customWidth="1"/>
    <col min="4869" max="4869" width="40.5" style="409" bestFit="1" customWidth="1"/>
    <col min="4870" max="4870" width="55.625" style="409" customWidth="1"/>
    <col min="4871" max="4871" width="18.625" style="409" customWidth="1"/>
    <col min="4872" max="4872" width="20.625" style="409" customWidth="1"/>
    <col min="4873" max="4873" width="22.625" style="409" customWidth="1"/>
    <col min="4874" max="5121" width="9" style="409" customWidth="1"/>
    <col min="5122" max="5122" width="7.625" style="409" customWidth="1"/>
    <col min="5123" max="5123" width="12.625" style="409" customWidth="1"/>
    <col min="5124" max="5124" width="16.125" style="409" customWidth="1"/>
    <col min="5125" max="5125" width="40.5" style="409" bestFit="1" customWidth="1"/>
    <col min="5126" max="5126" width="55.625" style="409" customWidth="1"/>
    <col min="5127" max="5127" width="18.625" style="409" customWidth="1"/>
    <col min="5128" max="5128" width="20.625" style="409" customWidth="1"/>
    <col min="5129" max="5129" width="22.625" style="409" customWidth="1"/>
    <col min="5130" max="5377" width="9" style="409" customWidth="1"/>
    <col min="5378" max="5378" width="7.625" style="409" customWidth="1"/>
    <col min="5379" max="5379" width="12.625" style="409" customWidth="1"/>
    <col min="5380" max="5380" width="16.125" style="409" customWidth="1"/>
    <col min="5381" max="5381" width="40.5" style="409" bestFit="1" customWidth="1"/>
    <col min="5382" max="5382" width="55.625" style="409" customWidth="1"/>
    <col min="5383" max="5383" width="18.625" style="409" customWidth="1"/>
    <col min="5384" max="5384" width="20.625" style="409" customWidth="1"/>
    <col min="5385" max="5385" width="22.625" style="409" customWidth="1"/>
    <col min="5386" max="5633" width="9" style="409" customWidth="1"/>
    <col min="5634" max="5634" width="7.625" style="409" customWidth="1"/>
    <col min="5635" max="5635" width="12.625" style="409" customWidth="1"/>
    <col min="5636" max="5636" width="16.125" style="409" customWidth="1"/>
    <col min="5637" max="5637" width="40.5" style="409" bestFit="1" customWidth="1"/>
    <col min="5638" max="5638" width="55.625" style="409" customWidth="1"/>
    <col min="5639" max="5639" width="18.625" style="409" customWidth="1"/>
    <col min="5640" max="5640" width="20.625" style="409" customWidth="1"/>
    <col min="5641" max="5641" width="22.625" style="409" customWidth="1"/>
    <col min="5642" max="5889" width="9" style="409" customWidth="1"/>
    <col min="5890" max="5890" width="7.625" style="409" customWidth="1"/>
    <col min="5891" max="5891" width="12.625" style="409" customWidth="1"/>
    <col min="5892" max="5892" width="16.125" style="409" customWidth="1"/>
    <col min="5893" max="5893" width="40.5" style="409" bestFit="1" customWidth="1"/>
    <col min="5894" max="5894" width="55.625" style="409" customWidth="1"/>
    <col min="5895" max="5895" width="18.625" style="409" customWidth="1"/>
    <col min="5896" max="5896" width="20.625" style="409" customWidth="1"/>
    <col min="5897" max="5897" width="22.625" style="409" customWidth="1"/>
    <col min="5898" max="6145" width="9" style="409" customWidth="1"/>
    <col min="6146" max="6146" width="7.625" style="409" customWidth="1"/>
    <col min="6147" max="6147" width="12.625" style="409" customWidth="1"/>
    <col min="6148" max="6148" width="16.125" style="409" customWidth="1"/>
    <col min="6149" max="6149" width="40.5" style="409" bestFit="1" customWidth="1"/>
    <col min="6150" max="6150" width="55.625" style="409" customWidth="1"/>
    <col min="6151" max="6151" width="18.625" style="409" customWidth="1"/>
    <col min="6152" max="6152" width="20.625" style="409" customWidth="1"/>
    <col min="6153" max="6153" width="22.625" style="409" customWidth="1"/>
    <col min="6154" max="6401" width="9" style="409" customWidth="1"/>
    <col min="6402" max="6402" width="7.625" style="409" customWidth="1"/>
    <col min="6403" max="6403" width="12.625" style="409" customWidth="1"/>
    <col min="6404" max="6404" width="16.125" style="409" customWidth="1"/>
    <col min="6405" max="6405" width="40.5" style="409" bestFit="1" customWidth="1"/>
    <col min="6406" max="6406" width="55.625" style="409" customWidth="1"/>
    <col min="6407" max="6407" width="18.625" style="409" customWidth="1"/>
    <col min="6408" max="6408" width="20.625" style="409" customWidth="1"/>
    <col min="6409" max="6409" width="22.625" style="409" customWidth="1"/>
    <col min="6410" max="6657" width="9" style="409" customWidth="1"/>
    <col min="6658" max="6658" width="7.625" style="409" customWidth="1"/>
    <col min="6659" max="6659" width="12.625" style="409" customWidth="1"/>
    <col min="6660" max="6660" width="16.125" style="409" customWidth="1"/>
    <col min="6661" max="6661" width="40.5" style="409" bestFit="1" customWidth="1"/>
    <col min="6662" max="6662" width="55.625" style="409" customWidth="1"/>
    <col min="6663" max="6663" width="18.625" style="409" customWidth="1"/>
    <col min="6664" max="6664" width="20.625" style="409" customWidth="1"/>
    <col min="6665" max="6665" width="22.625" style="409" customWidth="1"/>
    <col min="6666" max="6913" width="9" style="409" customWidth="1"/>
    <col min="6914" max="6914" width="7.625" style="409" customWidth="1"/>
    <col min="6915" max="6915" width="12.625" style="409" customWidth="1"/>
    <col min="6916" max="6916" width="16.125" style="409" customWidth="1"/>
    <col min="6917" max="6917" width="40.5" style="409" bestFit="1" customWidth="1"/>
    <col min="6918" max="6918" width="55.625" style="409" customWidth="1"/>
    <col min="6919" max="6919" width="18.625" style="409" customWidth="1"/>
    <col min="6920" max="6920" width="20.625" style="409" customWidth="1"/>
    <col min="6921" max="6921" width="22.625" style="409" customWidth="1"/>
    <col min="6922" max="7169" width="9" style="409" customWidth="1"/>
    <col min="7170" max="7170" width="7.625" style="409" customWidth="1"/>
    <col min="7171" max="7171" width="12.625" style="409" customWidth="1"/>
    <col min="7172" max="7172" width="16.125" style="409" customWidth="1"/>
    <col min="7173" max="7173" width="40.5" style="409" bestFit="1" customWidth="1"/>
    <col min="7174" max="7174" width="55.625" style="409" customWidth="1"/>
    <col min="7175" max="7175" width="18.625" style="409" customWidth="1"/>
    <col min="7176" max="7176" width="20.625" style="409" customWidth="1"/>
    <col min="7177" max="7177" width="22.625" style="409" customWidth="1"/>
    <col min="7178" max="7425" width="9" style="409" customWidth="1"/>
    <col min="7426" max="7426" width="7.625" style="409" customWidth="1"/>
    <col min="7427" max="7427" width="12.625" style="409" customWidth="1"/>
    <col min="7428" max="7428" width="16.125" style="409" customWidth="1"/>
    <col min="7429" max="7429" width="40.5" style="409" bestFit="1" customWidth="1"/>
    <col min="7430" max="7430" width="55.625" style="409" customWidth="1"/>
    <col min="7431" max="7431" width="18.625" style="409" customWidth="1"/>
    <col min="7432" max="7432" width="20.625" style="409" customWidth="1"/>
    <col min="7433" max="7433" width="22.625" style="409" customWidth="1"/>
    <col min="7434" max="7681" width="9" style="409" customWidth="1"/>
    <col min="7682" max="7682" width="7.625" style="409" customWidth="1"/>
    <col min="7683" max="7683" width="12.625" style="409" customWidth="1"/>
    <col min="7684" max="7684" width="16.125" style="409" customWidth="1"/>
    <col min="7685" max="7685" width="40.5" style="409" bestFit="1" customWidth="1"/>
    <col min="7686" max="7686" width="55.625" style="409" customWidth="1"/>
    <col min="7687" max="7687" width="18.625" style="409" customWidth="1"/>
    <col min="7688" max="7688" width="20.625" style="409" customWidth="1"/>
    <col min="7689" max="7689" width="22.625" style="409" customWidth="1"/>
    <col min="7690" max="7937" width="9" style="409" customWidth="1"/>
    <col min="7938" max="7938" width="7.625" style="409" customWidth="1"/>
    <col min="7939" max="7939" width="12.625" style="409" customWidth="1"/>
    <col min="7940" max="7940" width="16.125" style="409" customWidth="1"/>
    <col min="7941" max="7941" width="40.5" style="409" bestFit="1" customWidth="1"/>
    <col min="7942" max="7942" width="55.625" style="409" customWidth="1"/>
    <col min="7943" max="7943" width="18.625" style="409" customWidth="1"/>
    <col min="7944" max="7944" width="20.625" style="409" customWidth="1"/>
    <col min="7945" max="7945" width="22.625" style="409" customWidth="1"/>
    <col min="7946" max="8193" width="9" style="409" customWidth="1"/>
    <col min="8194" max="8194" width="7.625" style="409" customWidth="1"/>
    <col min="8195" max="8195" width="12.625" style="409" customWidth="1"/>
    <col min="8196" max="8196" width="16.125" style="409" customWidth="1"/>
    <col min="8197" max="8197" width="40.5" style="409" bestFit="1" customWidth="1"/>
    <col min="8198" max="8198" width="55.625" style="409" customWidth="1"/>
    <col min="8199" max="8199" width="18.625" style="409" customWidth="1"/>
    <col min="8200" max="8200" width="20.625" style="409" customWidth="1"/>
    <col min="8201" max="8201" width="22.625" style="409" customWidth="1"/>
    <col min="8202" max="8449" width="9" style="409" customWidth="1"/>
    <col min="8450" max="8450" width="7.625" style="409" customWidth="1"/>
    <col min="8451" max="8451" width="12.625" style="409" customWidth="1"/>
    <col min="8452" max="8452" width="16.125" style="409" customWidth="1"/>
    <col min="8453" max="8453" width="40.5" style="409" bestFit="1" customWidth="1"/>
    <col min="8454" max="8454" width="55.625" style="409" customWidth="1"/>
    <col min="8455" max="8455" width="18.625" style="409" customWidth="1"/>
    <col min="8456" max="8456" width="20.625" style="409" customWidth="1"/>
    <col min="8457" max="8457" width="22.625" style="409" customWidth="1"/>
    <col min="8458" max="8705" width="9" style="409" customWidth="1"/>
    <col min="8706" max="8706" width="7.625" style="409" customWidth="1"/>
    <col min="8707" max="8707" width="12.625" style="409" customWidth="1"/>
    <col min="8708" max="8708" width="16.125" style="409" customWidth="1"/>
    <col min="8709" max="8709" width="40.5" style="409" bestFit="1" customWidth="1"/>
    <col min="8710" max="8710" width="55.625" style="409" customWidth="1"/>
    <col min="8711" max="8711" width="18.625" style="409" customWidth="1"/>
    <col min="8712" max="8712" width="20.625" style="409" customWidth="1"/>
    <col min="8713" max="8713" width="22.625" style="409" customWidth="1"/>
    <col min="8714" max="8961" width="9" style="409" customWidth="1"/>
    <col min="8962" max="8962" width="7.625" style="409" customWidth="1"/>
    <col min="8963" max="8963" width="12.625" style="409" customWidth="1"/>
    <col min="8964" max="8964" width="16.125" style="409" customWidth="1"/>
    <col min="8965" max="8965" width="40.5" style="409" bestFit="1" customWidth="1"/>
    <col min="8966" max="8966" width="55.625" style="409" customWidth="1"/>
    <col min="8967" max="8967" width="18.625" style="409" customWidth="1"/>
    <col min="8968" max="8968" width="20.625" style="409" customWidth="1"/>
    <col min="8969" max="8969" width="22.625" style="409" customWidth="1"/>
    <col min="8970" max="9217" width="9" style="409" customWidth="1"/>
    <col min="9218" max="9218" width="7.625" style="409" customWidth="1"/>
    <col min="9219" max="9219" width="12.625" style="409" customWidth="1"/>
    <col min="9220" max="9220" width="16.125" style="409" customWidth="1"/>
    <col min="9221" max="9221" width="40.5" style="409" bestFit="1" customWidth="1"/>
    <col min="9222" max="9222" width="55.625" style="409" customWidth="1"/>
    <col min="9223" max="9223" width="18.625" style="409" customWidth="1"/>
    <col min="9224" max="9224" width="20.625" style="409" customWidth="1"/>
    <col min="9225" max="9225" width="22.625" style="409" customWidth="1"/>
    <col min="9226" max="9473" width="9" style="409" customWidth="1"/>
    <col min="9474" max="9474" width="7.625" style="409" customWidth="1"/>
    <col min="9475" max="9475" width="12.625" style="409" customWidth="1"/>
    <col min="9476" max="9476" width="16.125" style="409" customWidth="1"/>
    <col min="9477" max="9477" width="40.5" style="409" bestFit="1" customWidth="1"/>
    <col min="9478" max="9478" width="55.625" style="409" customWidth="1"/>
    <col min="9479" max="9479" width="18.625" style="409" customWidth="1"/>
    <col min="9480" max="9480" width="20.625" style="409" customWidth="1"/>
    <col min="9481" max="9481" width="22.625" style="409" customWidth="1"/>
    <col min="9482" max="9729" width="9" style="409" customWidth="1"/>
    <col min="9730" max="9730" width="7.625" style="409" customWidth="1"/>
    <col min="9731" max="9731" width="12.625" style="409" customWidth="1"/>
    <col min="9732" max="9732" width="16.125" style="409" customWidth="1"/>
    <col min="9733" max="9733" width="40.5" style="409" bestFit="1" customWidth="1"/>
    <col min="9734" max="9734" width="55.625" style="409" customWidth="1"/>
    <col min="9735" max="9735" width="18.625" style="409" customWidth="1"/>
    <col min="9736" max="9736" width="20.625" style="409" customWidth="1"/>
    <col min="9737" max="9737" width="22.625" style="409" customWidth="1"/>
    <col min="9738" max="9985" width="9" style="409" customWidth="1"/>
    <col min="9986" max="9986" width="7.625" style="409" customWidth="1"/>
    <col min="9987" max="9987" width="12.625" style="409" customWidth="1"/>
    <col min="9988" max="9988" width="16.125" style="409" customWidth="1"/>
    <col min="9989" max="9989" width="40.5" style="409" bestFit="1" customWidth="1"/>
    <col min="9990" max="9990" width="55.625" style="409" customWidth="1"/>
    <col min="9991" max="9991" width="18.625" style="409" customWidth="1"/>
    <col min="9992" max="9992" width="20.625" style="409" customWidth="1"/>
    <col min="9993" max="9993" width="22.625" style="409" customWidth="1"/>
    <col min="9994" max="10241" width="9" style="409" customWidth="1"/>
    <col min="10242" max="10242" width="7.625" style="409" customWidth="1"/>
    <col min="10243" max="10243" width="12.625" style="409" customWidth="1"/>
    <col min="10244" max="10244" width="16.125" style="409" customWidth="1"/>
    <col min="10245" max="10245" width="40.5" style="409" bestFit="1" customWidth="1"/>
    <col min="10246" max="10246" width="55.625" style="409" customWidth="1"/>
    <col min="10247" max="10247" width="18.625" style="409" customWidth="1"/>
    <col min="10248" max="10248" width="20.625" style="409" customWidth="1"/>
    <col min="10249" max="10249" width="22.625" style="409" customWidth="1"/>
    <col min="10250" max="10497" width="9" style="409" customWidth="1"/>
    <col min="10498" max="10498" width="7.625" style="409" customWidth="1"/>
    <col min="10499" max="10499" width="12.625" style="409" customWidth="1"/>
    <col min="10500" max="10500" width="16.125" style="409" customWidth="1"/>
    <col min="10501" max="10501" width="40.5" style="409" bestFit="1" customWidth="1"/>
    <col min="10502" max="10502" width="55.625" style="409" customWidth="1"/>
    <col min="10503" max="10503" width="18.625" style="409" customWidth="1"/>
    <col min="10504" max="10504" width="20.625" style="409" customWidth="1"/>
    <col min="10505" max="10505" width="22.625" style="409" customWidth="1"/>
    <col min="10506" max="10753" width="9" style="409" customWidth="1"/>
    <col min="10754" max="10754" width="7.625" style="409" customWidth="1"/>
    <col min="10755" max="10755" width="12.625" style="409" customWidth="1"/>
    <col min="10756" max="10756" width="16.125" style="409" customWidth="1"/>
    <col min="10757" max="10757" width="40.5" style="409" bestFit="1" customWidth="1"/>
    <col min="10758" max="10758" width="55.625" style="409" customWidth="1"/>
    <col min="10759" max="10759" width="18.625" style="409" customWidth="1"/>
    <col min="10760" max="10760" width="20.625" style="409" customWidth="1"/>
    <col min="10761" max="10761" width="22.625" style="409" customWidth="1"/>
    <col min="10762" max="11009" width="9" style="409" customWidth="1"/>
    <col min="11010" max="11010" width="7.625" style="409" customWidth="1"/>
    <col min="11011" max="11011" width="12.625" style="409" customWidth="1"/>
    <col min="11012" max="11012" width="16.125" style="409" customWidth="1"/>
    <col min="11013" max="11013" width="40.5" style="409" bestFit="1" customWidth="1"/>
    <col min="11014" max="11014" width="55.625" style="409" customWidth="1"/>
    <col min="11015" max="11015" width="18.625" style="409" customWidth="1"/>
    <col min="11016" max="11016" width="20.625" style="409" customWidth="1"/>
    <col min="11017" max="11017" width="22.625" style="409" customWidth="1"/>
    <col min="11018" max="11265" width="9" style="409" customWidth="1"/>
    <col min="11266" max="11266" width="7.625" style="409" customWidth="1"/>
    <col min="11267" max="11267" width="12.625" style="409" customWidth="1"/>
    <col min="11268" max="11268" width="16.125" style="409" customWidth="1"/>
    <col min="11269" max="11269" width="40.5" style="409" bestFit="1" customWidth="1"/>
    <col min="11270" max="11270" width="55.625" style="409" customWidth="1"/>
    <col min="11271" max="11271" width="18.625" style="409" customWidth="1"/>
    <col min="11272" max="11272" width="20.625" style="409" customWidth="1"/>
    <col min="11273" max="11273" width="22.625" style="409" customWidth="1"/>
    <col min="11274" max="11521" width="9" style="409" customWidth="1"/>
    <col min="11522" max="11522" width="7.625" style="409" customWidth="1"/>
    <col min="11523" max="11523" width="12.625" style="409" customWidth="1"/>
    <col min="11524" max="11524" width="16.125" style="409" customWidth="1"/>
    <col min="11525" max="11525" width="40.5" style="409" bestFit="1" customWidth="1"/>
    <col min="11526" max="11526" width="55.625" style="409" customWidth="1"/>
    <col min="11527" max="11527" width="18.625" style="409" customWidth="1"/>
    <col min="11528" max="11528" width="20.625" style="409" customWidth="1"/>
    <col min="11529" max="11529" width="22.625" style="409" customWidth="1"/>
    <col min="11530" max="11777" width="9" style="409" customWidth="1"/>
    <col min="11778" max="11778" width="7.625" style="409" customWidth="1"/>
    <col min="11779" max="11779" width="12.625" style="409" customWidth="1"/>
    <col min="11780" max="11780" width="16.125" style="409" customWidth="1"/>
    <col min="11781" max="11781" width="40.5" style="409" bestFit="1" customWidth="1"/>
    <col min="11782" max="11782" width="55.625" style="409" customWidth="1"/>
    <col min="11783" max="11783" width="18.625" style="409" customWidth="1"/>
    <col min="11784" max="11784" width="20.625" style="409" customWidth="1"/>
    <col min="11785" max="11785" width="22.625" style="409" customWidth="1"/>
    <col min="11786" max="12033" width="9" style="409" customWidth="1"/>
    <col min="12034" max="12034" width="7.625" style="409" customWidth="1"/>
    <col min="12035" max="12035" width="12.625" style="409" customWidth="1"/>
    <col min="12036" max="12036" width="16.125" style="409" customWidth="1"/>
    <col min="12037" max="12037" width="40.5" style="409" bestFit="1" customWidth="1"/>
    <col min="12038" max="12038" width="55.625" style="409" customWidth="1"/>
    <col min="12039" max="12039" width="18.625" style="409" customWidth="1"/>
    <col min="12040" max="12040" width="20.625" style="409" customWidth="1"/>
    <col min="12041" max="12041" width="22.625" style="409" customWidth="1"/>
    <col min="12042" max="12289" width="9" style="409" customWidth="1"/>
    <col min="12290" max="12290" width="7.625" style="409" customWidth="1"/>
    <col min="12291" max="12291" width="12.625" style="409" customWidth="1"/>
    <col min="12292" max="12292" width="16.125" style="409" customWidth="1"/>
    <col min="12293" max="12293" width="40.5" style="409" bestFit="1" customWidth="1"/>
    <col min="12294" max="12294" width="55.625" style="409" customWidth="1"/>
    <col min="12295" max="12295" width="18.625" style="409" customWidth="1"/>
    <col min="12296" max="12296" width="20.625" style="409" customWidth="1"/>
    <col min="12297" max="12297" width="22.625" style="409" customWidth="1"/>
    <col min="12298" max="12545" width="9" style="409" customWidth="1"/>
    <col min="12546" max="12546" width="7.625" style="409" customWidth="1"/>
    <col min="12547" max="12547" width="12.625" style="409" customWidth="1"/>
    <col min="12548" max="12548" width="16.125" style="409" customWidth="1"/>
    <col min="12549" max="12549" width="40.5" style="409" bestFit="1" customWidth="1"/>
    <col min="12550" max="12550" width="55.625" style="409" customWidth="1"/>
    <col min="12551" max="12551" width="18.625" style="409" customWidth="1"/>
    <col min="12552" max="12552" width="20.625" style="409" customWidth="1"/>
    <col min="12553" max="12553" width="22.625" style="409" customWidth="1"/>
    <col min="12554" max="12801" width="9" style="409" customWidth="1"/>
    <col min="12802" max="12802" width="7.625" style="409" customWidth="1"/>
    <col min="12803" max="12803" width="12.625" style="409" customWidth="1"/>
    <col min="12804" max="12804" width="16.125" style="409" customWidth="1"/>
    <col min="12805" max="12805" width="40.5" style="409" bestFit="1" customWidth="1"/>
    <col min="12806" max="12806" width="55.625" style="409" customWidth="1"/>
    <col min="12807" max="12807" width="18.625" style="409" customWidth="1"/>
    <col min="12808" max="12808" width="20.625" style="409" customWidth="1"/>
    <col min="12809" max="12809" width="22.625" style="409" customWidth="1"/>
    <col min="12810" max="13057" width="9" style="409" customWidth="1"/>
    <col min="13058" max="13058" width="7.625" style="409" customWidth="1"/>
    <col min="13059" max="13059" width="12.625" style="409" customWidth="1"/>
    <col min="13060" max="13060" width="16.125" style="409" customWidth="1"/>
    <col min="13061" max="13061" width="40.5" style="409" bestFit="1" customWidth="1"/>
    <col min="13062" max="13062" width="55.625" style="409" customWidth="1"/>
    <col min="13063" max="13063" width="18.625" style="409" customWidth="1"/>
    <col min="13064" max="13064" width="20.625" style="409" customWidth="1"/>
    <col min="13065" max="13065" width="22.625" style="409" customWidth="1"/>
    <col min="13066" max="13313" width="9" style="409" customWidth="1"/>
    <col min="13314" max="13314" width="7.625" style="409" customWidth="1"/>
    <col min="13315" max="13315" width="12.625" style="409" customWidth="1"/>
    <col min="13316" max="13316" width="16.125" style="409" customWidth="1"/>
    <col min="13317" max="13317" width="40.5" style="409" bestFit="1" customWidth="1"/>
    <col min="13318" max="13318" width="55.625" style="409" customWidth="1"/>
    <col min="13319" max="13319" width="18.625" style="409" customWidth="1"/>
    <col min="13320" max="13320" width="20.625" style="409" customWidth="1"/>
    <col min="13321" max="13321" width="22.625" style="409" customWidth="1"/>
    <col min="13322" max="13569" width="9" style="409" customWidth="1"/>
    <col min="13570" max="13570" width="7.625" style="409" customWidth="1"/>
    <col min="13571" max="13571" width="12.625" style="409" customWidth="1"/>
    <col min="13572" max="13572" width="16.125" style="409" customWidth="1"/>
    <col min="13573" max="13573" width="40.5" style="409" bestFit="1" customWidth="1"/>
    <col min="13574" max="13574" width="55.625" style="409" customWidth="1"/>
    <col min="13575" max="13575" width="18.625" style="409" customWidth="1"/>
    <col min="13576" max="13576" width="20.625" style="409" customWidth="1"/>
    <col min="13577" max="13577" width="22.625" style="409" customWidth="1"/>
    <col min="13578" max="13825" width="9" style="409" customWidth="1"/>
    <col min="13826" max="13826" width="7.625" style="409" customWidth="1"/>
    <col min="13827" max="13827" width="12.625" style="409" customWidth="1"/>
    <col min="13828" max="13828" width="16.125" style="409" customWidth="1"/>
    <col min="13829" max="13829" width="40.5" style="409" bestFit="1" customWidth="1"/>
    <col min="13830" max="13830" width="55.625" style="409" customWidth="1"/>
    <col min="13831" max="13831" width="18.625" style="409" customWidth="1"/>
    <col min="13832" max="13832" width="20.625" style="409" customWidth="1"/>
    <col min="13833" max="13833" width="22.625" style="409" customWidth="1"/>
    <col min="13834" max="14081" width="9" style="409" customWidth="1"/>
    <col min="14082" max="14082" width="7.625" style="409" customWidth="1"/>
    <col min="14083" max="14083" width="12.625" style="409" customWidth="1"/>
    <col min="14084" max="14084" width="16.125" style="409" customWidth="1"/>
    <col min="14085" max="14085" width="40.5" style="409" bestFit="1" customWidth="1"/>
    <col min="14086" max="14086" width="55.625" style="409" customWidth="1"/>
    <col min="14087" max="14087" width="18.625" style="409" customWidth="1"/>
    <col min="14088" max="14088" width="20.625" style="409" customWidth="1"/>
    <col min="14089" max="14089" width="22.625" style="409" customWidth="1"/>
    <col min="14090" max="14337" width="9" style="409" customWidth="1"/>
    <col min="14338" max="14338" width="7.625" style="409" customWidth="1"/>
    <col min="14339" max="14339" width="12.625" style="409" customWidth="1"/>
    <col min="14340" max="14340" width="16.125" style="409" customWidth="1"/>
    <col min="14341" max="14341" width="40.5" style="409" bestFit="1" customWidth="1"/>
    <col min="14342" max="14342" width="55.625" style="409" customWidth="1"/>
    <col min="14343" max="14343" width="18.625" style="409" customWidth="1"/>
    <col min="14344" max="14344" width="20.625" style="409" customWidth="1"/>
    <col min="14345" max="14345" width="22.625" style="409" customWidth="1"/>
    <col min="14346" max="14593" width="9" style="409" customWidth="1"/>
    <col min="14594" max="14594" width="7.625" style="409" customWidth="1"/>
    <col min="14595" max="14595" width="12.625" style="409" customWidth="1"/>
    <col min="14596" max="14596" width="16.125" style="409" customWidth="1"/>
    <col min="14597" max="14597" width="40.5" style="409" bestFit="1" customWidth="1"/>
    <col min="14598" max="14598" width="55.625" style="409" customWidth="1"/>
    <col min="14599" max="14599" width="18.625" style="409" customWidth="1"/>
    <col min="14600" max="14600" width="20.625" style="409" customWidth="1"/>
    <col min="14601" max="14601" width="22.625" style="409" customWidth="1"/>
    <col min="14602" max="14849" width="9" style="409" customWidth="1"/>
    <col min="14850" max="14850" width="7.625" style="409" customWidth="1"/>
    <col min="14851" max="14851" width="12.625" style="409" customWidth="1"/>
    <col min="14852" max="14852" width="16.125" style="409" customWidth="1"/>
    <col min="14853" max="14853" width="40.5" style="409" bestFit="1" customWidth="1"/>
    <col min="14854" max="14854" width="55.625" style="409" customWidth="1"/>
    <col min="14855" max="14855" width="18.625" style="409" customWidth="1"/>
    <col min="14856" max="14856" width="20.625" style="409" customWidth="1"/>
    <col min="14857" max="14857" width="22.625" style="409" customWidth="1"/>
    <col min="14858" max="15105" width="9" style="409" customWidth="1"/>
    <col min="15106" max="15106" width="7.625" style="409" customWidth="1"/>
    <col min="15107" max="15107" width="12.625" style="409" customWidth="1"/>
    <col min="15108" max="15108" width="16.125" style="409" customWidth="1"/>
    <col min="15109" max="15109" width="40.5" style="409" bestFit="1" customWidth="1"/>
    <col min="15110" max="15110" width="55.625" style="409" customWidth="1"/>
    <col min="15111" max="15111" width="18.625" style="409" customWidth="1"/>
    <col min="15112" max="15112" width="20.625" style="409" customWidth="1"/>
    <col min="15113" max="15113" width="22.625" style="409" customWidth="1"/>
    <col min="15114" max="15361" width="9" style="409" customWidth="1"/>
    <col min="15362" max="15362" width="7.625" style="409" customWidth="1"/>
    <col min="15363" max="15363" width="12.625" style="409" customWidth="1"/>
    <col min="15364" max="15364" width="16.125" style="409" customWidth="1"/>
    <col min="15365" max="15365" width="40.5" style="409" bestFit="1" customWidth="1"/>
    <col min="15366" max="15366" width="55.625" style="409" customWidth="1"/>
    <col min="15367" max="15367" width="18.625" style="409" customWidth="1"/>
    <col min="15368" max="15368" width="20.625" style="409" customWidth="1"/>
    <col min="15369" max="15369" width="22.625" style="409" customWidth="1"/>
    <col min="15370" max="15617" width="9" style="409" customWidth="1"/>
    <col min="15618" max="15618" width="7.625" style="409" customWidth="1"/>
    <col min="15619" max="15619" width="12.625" style="409" customWidth="1"/>
    <col min="15620" max="15620" width="16.125" style="409" customWidth="1"/>
    <col min="15621" max="15621" width="40.5" style="409" bestFit="1" customWidth="1"/>
    <col min="15622" max="15622" width="55.625" style="409" customWidth="1"/>
    <col min="15623" max="15623" width="18.625" style="409" customWidth="1"/>
    <col min="15624" max="15624" width="20.625" style="409" customWidth="1"/>
    <col min="15625" max="15625" width="22.625" style="409" customWidth="1"/>
    <col min="15626" max="15873" width="9" style="409" customWidth="1"/>
    <col min="15874" max="15874" width="7.625" style="409" customWidth="1"/>
    <col min="15875" max="15875" width="12.625" style="409" customWidth="1"/>
    <col min="15876" max="15876" width="16.125" style="409" customWidth="1"/>
    <col min="15877" max="15877" width="40.5" style="409" bestFit="1" customWidth="1"/>
    <col min="15878" max="15878" width="55.625" style="409" customWidth="1"/>
    <col min="15879" max="15879" width="18.625" style="409" customWidth="1"/>
    <col min="15880" max="15880" width="20.625" style="409" customWidth="1"/>
    <col min="15881" max="15881" width="22.625" style="409" customWidth="1"/>
    <col min="15882" max="16129" width="9" style="409" customWidth="1"/>
    <col min="16130" max="16130" width="7.625" style="409" customWidth="1"/>
    <col min="16131" max="16131" width="12.625" style="409" customWidth="1"/>
    <col min="16132" max="16132" width="16.125" style="409" customWidth="1"/>
    <col min="16133" max="16133" width="40.5" style="409" bestFit="1" customWidth="1"/>
    <col min="16134" max="16134" width="55.625" style="409" customWidth="1"/>
    <col min="16135" max="16135" width="18.625" style="409" customWidth="1"/>
    <col min="16136" max="16136" width="20.625" style="409" customWidth="1"/>
    <col min="16137" max="16137" width="22.625" style="409" customWidth="1"/>
    <col min="16138" max="16384" width="9" style="409" customWidth="1"/>
  </cols>
  <sheetData>
    <row r="1" spans="1:9" s="410" customFormat="1" ht="32.25" customHeight="1">
      <c r="A1" s="411" t="s">
        <v>1614</v>
      </c>
      <c r="B1" s="425"/>
      <c r="C1" s="425"/>
      <c r="D1" s="425"/>
      <c r="E1" s="425"/>
      <c r="F1" s="425"/>
      <c r="G1" s="425"/>
      <c r="H1" s="425"/>
      <c r="I1" s="425"/>
    </row>
    <row r="2" spans="1:9" ht="7.5" customHeight="1">
      <c r="A2" s="412"/>
      <c r="B2" s="423"/>
      <c r="C2" s="423"/>
      <c r="D2" s="423"/>
      <c r="E2" s="423"/>
      <c r="F2" s="423"/>
      <c r="G2" s="423"/>
      <c r="H2" s="423"/>
      <c r="I2" s="423"/>
    </row>
    <row r="3" spans="1:9" ht="33.75" customHeight="1">
      <c r="A3" s="411" t="s">
        <v>2090</v>
      </c>
      <c r="B3" s="423"/>
      <c r="C3" s="423"/>
      <c r="D3" s="423"/>
      <c r="E3" s="423"/>
      <c r="F3" s="423"/>
      <c r="G3" s="423"/>
      <c r="H3" s="423"/>
      <c r="I3" s="423"/>
    </row>
    <row r="4" spans="1:9" ht="51.75" customHeight="1">
      <c r="A4" s="413" t="s">
        <v>232</v>
      </c>
      <c r="B4" s="426" t="s">
        <v>235</v>
      </c>
      <c r="C4" s="426" t="s">
        <v>238</v>
      </c>
      <c r="D4" s="435" t="s">
        <v>240</v>
      </c>
      <c r="E4" s="438"/>
      <c r="F4" s="426" t="s">
        <v>241</v>
      </c>
      <c r="G4" s="441" t="s">
        <v>242</v>
      </c>
      <c r="H4" s="441" t="s">
        <v>244</v>
      </c>
      <c r="I4" s="441" t="s">
        <v>253</v>
      </c>
    </row>
    <row r="5" spans="1:9" ht="118.5" customHeight="1">
      <c r="A5" s="414" t="s">
        <v>100</v>
      </c>
      <c r="B5" s="427" t="s">
        <v>4</v>
      </c>
      <c r="C5" s="430" t="s">
        <v>255</v>
      </c>
      <c r="D5" s="436" t="s">
        <v>2059</v>
      </c>
      <c r="E5" s="439"/>
      <c r="F5" s="430" t="s">
        <v>1768</v>
      </c>
      <c r="G5" s="430" t="s">
        <v>256</v>
      </c>
      <c r="H5" s="430" t="s">
        <v>1826</v>
      </c>
      <c r="I5" s="430" t="s">
        <v>2060</v>
      </c>
    </row>
    <row r="6" spans="1:9" ht="135.75" customHeight="1">
      <c r="A6" s="414" t="s">
        <v>100</v>
      </c>
      <c r="B6" s="427" t="s">
        <v>260</v>
      </c>
      <c r="C6" s="430" t="s">
        <v>1438</v>
      </c>
      <c r="D6" s="436" t="s">
        <v>1641</v>
      </c>
      <c r="E6" s="439"/>
      <c r="F6" s="430" t="s">
        <v>1760</v>
      </c>
      <c r="G6" s="430" t="s">
        <v>265</v>
      </c>
      <c r="H6" s="430" t="s">
        <v>2061</v>
      </c>
      <c r="I6" s="430" t="s">
        <v>2060</v>
      </c>
    </row>
    <row r="7" spans="1:9" ht="175.5" customHeight="1">
      <c r="A7" s="414" t="s">
        <v>267</v>
      </c>
      <c r="B7" s="427" t="s">
        <v>268</v>
      </c>
      <c r="C7" s="430" t="s">
        <v>2062</v>
      </c>
      <c r="D7" s="436" t="s">
        <v>2063</v>
      </c>
      <c r="E7" s="439"/>
      <c r="F7" s="430" t="s">
        <v>2064</v>
      </c>
      <c r="G7" s="430" t="s">
        <v>273</v>
      </c>
      <c r="H7" s="430" t="s">
        <v>1294</v>
      </c>
      <c r="I7" s="430" t="s">
        <v>1385</v>
      </c>
    </row>
    <row r="8" spans="1:9" ht="155.25" customHeight="1">
      <c r="A8" s="414" t="s">
        <v>275</v>
      </c>
      <c r="B8" s="413"/>
      <c r="C8" s="430" t="s">
        <v>2065</v>
      </c>
      <c r="D8" s="436" t="s">
        <v>2066</v>
      </c>
      <c r="E8" s="439"/>
      <c r="F8" s="430" t="s">
        <v>1335</v>
      </c>
      <c r="G8" s="430" t="s">
        <v>281</v>
      </c>
      <c r="H8" s="430" t="s">
        <v>2068</v>
      </c>
      <c r="I8" s="430" t="s">
        <v>2069</v>
      </c>
    </row>
    <row r="9" spans="1:9" ht="150.75" customHeight="1">
      <c r="A9" s="414" t="s">
        <v>148</v>
      </c>
      <c r="B9" s="413"/>
      <c r="C9" s="430" t="s">
        <v>284</v>
      </c>
      <c r="D9" s="436" t="s">
        <v>2070</v>
      </c>
      <c r="E9" s="439"/>
      <c r="F9" s="430" t="s">
        <v>2071</v>
      </c>
      <c r="G9" s="430" t="s">
        <v>286</v>
      </c>
      <c r="H9" s="430" t="s">
        <v>2072</v>
      </c>
      <c r="I9" s="430" t="s">
        <v>2073</v>
      </c>
    </row>
    <row r="10" spans="1:9" ht="78" customHeight="1">
      <c r="A10" s="415" t="s">
        <v>2096</v>
      </c>
      <c r="B10" s="415"/>
      <c r="C10" s="415"/>
      <c r="D10" s="415"/>
      <c r="E10" s="415"/>
      <c r="F10" s="415"/>
      <c r="G10" s="415"/>
      <c r="H10" s="415"/>
      <c r="I10" s="415"/>
    </row>
    <row r="11" spans="1:9" ht="22.5" customHeight="1">
      <c r="A11" s="416"/>
      <c r="B11" s="416"/>
      <c r="C11" s="416"/>
      <c r="D11" s="416"/>
      <c r="E11" s="416"/>
      <c r="F11" s="416"/>
      <c r="G11" s="416"/>
      <c r="H11" s="416"/>
      <c r="I11" s="416"/>
    </row>
    <row r="12" spans="1:9" ht="32.25" customHeight="1">
      <c r="A12" s="417" t="s">
        <v>302</v>
      </c>
      <c r="B12" s="417"/>
      <c r="C12" s="417"/>
      <c r="D12" s="417"/>
      <c r="E12" s="417"/>
      <c r="F12" s="417"/>
      <c r="G12" s="417"/>
      <c r="H12" s="417"/>
      <c r="I12" s="417"/>
    </row>
    <row r="13" spans="1:9" ht="80.25" customHeight="1">
      <c r="A13" s="418" t="s">
        <v>2089</v>
      </c>
      <c r="B13" s="428"/>
      <c r="C13" s="428"/>
      <c r="D13" s="428"/>
      <c r="E13" s="428"/>
      <c r="F13" s="428"/>
      <c r="G13" s="428"/>
      <c r="H13" s="428"/>
      <c r="I13" s="443"/>
    </row>
    <row r="14" spans="1:9" ht="42.75" customHeight="1">
      <c r="A14" s="419"/>
      <c r="B14" s="423"/>
      <c r="C14" s="423"/>
      <c r="D14" s="423"/>
      <c r="E14" s="423"/>
      <c r="F14" s="423"/>
      <c r="G14" s="423"/>
      <c r="H14" s="423"/>
      <c r="I14" s="423"/>
    </row>
    <row r="15" spans="1:9" ht="30" customHeight="1">
      <c r="A15" s="420" t="s">
        <v>2097</v>
      </c>
      <c r="B15" s="423"/>
      <c r="C15" s="431"/>
      <c r="D15" s="431"/>
      <c r="E15" s="423"/>
      <c r="F15" s="423"/>
      <c r="G15" s="423"/>
      <c r="H15" s="423"/>
      <c r="I15" s="423"/>
    </row>
    <row r="16" spans="1:9" ht="27.75" customHeight="1">
      <c r="A16" s="420"/>
      <c r="B16" s="423"/>
      <c r="C16" s="432"/>
      <c r="D16" s="423"/>
      <c r="E16" s="423"/>
      <c r="F16" s="423"/>
      <c r="G16" s="423"/>
      <c r="H16" s="423"/>
      <c r="I16" s="423"/>
    </row>
    <row r="17" spans="1:9" ht="51" customHeight="1">
      <c r="A17" s="421" t="s">
        <v>1595</v>
      </c>
      <c r="B17" s="429"/>
      <c r="C17" s="433" t="s">
        <v>238</v>
      </c>
      <c r="D17" s="437" t="s">
        <v>628</v>
      </c>
      <c r="E17" s="437" t="s">
        <v>1464</v>
      </c>
      <c r="F17" s="437" t="s">
        <v>649</v>
      </c>
      <c r="G17" s="442"/>
      <c r="H17" s="442"/>
      <c r="I17" s="442"/>
    </row>
    <row r="18" spans="1:9" ht="115.5" customHeight="1">
      <c r="A18" s="422" t="s">
        <v>2091</v>
      </c>
      <c r="B18" s="429"/>
      <c r="C18" s="434" t="s">
        <v>2062</v>
      </c>
      <c r="D18" s="434" t="s">
        <v>1294</v>
      </c>
      <c r="E18" s="434" t="s">
        <v>2092</v>
      </c>
      <c r="F18" s="434" t="s">
        <v>1853</v>
      </c>
      <c r="G18" s="442"/>
      <c r="H18" s="442"/>
      <c r="I18" s="442"/>
    </row>
    <row r="19" spans="1:9" ht="93" customHeight="1">
      <c r="A19" s="422" t="s">
        <v>1165</v>
      </c>
      <c r="B19" s="429"/>
      <c r="C19" s="434" t="s">
        <v>2065</v>
      </c>
      <c r="D19" s="434" t="s">
        <v>2068</v>
      </c>
      <c r="E19" s="434" t="s">
        <v>2093</v>
      </c>
      <c r="F19" s="440" t="s">
        <v>2095</v>
      </c>
      <c r="G19" s="423"/>
      <c r="H19" s="423"/>
      <c r="I19" s="423"/>
    </row>
    <row r="20" spans="1:9" ht="95.25" customHeight="1">
      <c r="A20" s="422" t="s">
        <v>435</v>
      </c>
      <c r="B20" s="429"/>
      <c r="C20" s="434" t="s">
        <v>284</v>
      </c>
      <c r="D20" s="434" t="s">
        <v>2072</v>
      </c>
      <c r="E20" s="434" t="s">
        <v>2094</v>
      </c>
      <c r="F20" s="440" t="s">
        <v>2095</v>
      </c>
      <c r="G20" s="423"/>
      <c r="H20" s="423"/>
      <c r="I20" s="423"/>
    </row>
    <row r="21" spans="1:9" ht="15.75" customHeight="1">
      <c r="A21" s="423"/>
      <c r="B21" s="423"/>
      <c r="C21" s="423"/>
      <c r="D21" s="423"/>
      <c r="E21" s="423"/>
      <c r="F21" s="423"/>
      <c r="G21" s="423"/>
      <c r="H21" s="423"/>
      <c r="I21" s="423"/>
    </row>
    <row r="22" spans="1:9" ht="97.5" customHeight="1">
      <c r="A22" s="424" t="s">
        <v>2096</v>
      </c>
      <c r="B22" s="424"/>
      <c r="C22" s="424"/>
      <c r="D22" s="424"/>
      <c r="E22" s="424"/>
      <c r="F22" s="424"/>
      <c r="G22" s="424"/>
      <c r="H22" s="424"/>
      <c r="I22" s="424"/>
    </row>
    <row r="23" spans="1:9" ht="40.5" customHeight="1">
      <c r="A23" s="417" t="s">
        <v>302</v>
      </c>
      <c r="B23" s="417"/>
      <c r="C23" s="417"/>
      <c r="D23" s="417"/>
      <c r="E23" s="417"/>
      <c r="F23" s="417"/>
      <c r="G23" s="417"/>
      <c r="H23" s="417"/>
      <c r="I23" s="417"/>
    </row>
    <row r="24" spans="1:9" ht="77.25" customHeight="1">
      <c r="A24" s="418" t="s">
        <v>2089</v>
      </c>
      <c r="B24" s="428"/>
      <c r="C24" s="428"/>
      <c r="D24" s="428"/>
      <c r="E24" s="428"/>
      <c r="F24" s="428"/>
      <c r="G24" s="428"/>
      <c r="H24" s="428"/>
      <c r="I24" s="443"/>
    </row>
    <row r="25" spans="1:9">
      <c r="A25" s="423"/>
      <c r="B25" s="423"/>
      <c r="C25" s="423"/>
      <c r="D25" s="423"/>
      <c r="E25" s="423"/>
      <c r="F25" s="423"/>
      <c r="G25" s="423"/>
      <c r="H25" s="423"/>
      <c r="I25" s="423"/>
    </row>
    <row r="26" spans="1:9">
      <c r="A26" s="423"/>
      <c r="B26" s="423"/>
      <c r="C26" s="423"/>
      <c r="D26" s="423"/>
      <c r="E26" s="423"/>
      <c r="F26" s="423"/>
      <c r="G26" s="423"/>
      <c r="H26" s="423"/>
      <c r="I26" s="423"/>
    </row>
    <row r="27" spans="1:9">
      <c r="A27" s="423"/>
      <c r="B27" s="423"/>
      <c r="C27" s="423"/>
      <c r="D27" s="423"/>
      <c r="E27" s="423"/>
      <c r="F27" s="423"/>
      <c r="G27" s="423"/>
      <c r="H27" s="423"/>
      <c r="I27" s="423"/>
    </row>
    <row r="28" spans="1:9">
      <c r="A28" s="423"/>
      <c r="B28" s="423"/>
      <c r="C28" s="423"/>
      <c r="D28" s="423"/>
      <c r="E28" s="423"/>
      <c r="F28" s="423"/>
      <c r="G28" s="423"/>
      <c r="H28" s="423"/>
      <c r="I28" s="423"/>
    </row>
    <row r="29" spans="1:9">
      <c r="A29" s="423"/>
      <c r="B29" s="423"/>
      <c r="C29" s="423"/>
      <c r="D29" s="423"/>
      <c r="E29" s="423"/>
      <c r="F29" s="423"/>
      <c r="G29" s="423"/>
      <c r="H29" s="423"/>
      <c r="I29" s="423"/>
    </row>
    <row r="30" spans="1:9">
      <c r="A30" s="423"/>
      <c r="B30" s="423"/>
      <c r="C30" s="423"/>
      <c r="D30" s="423"/>
      <c r="E30" s="423"/>
      <c r="F30" s="423"/>
      <c r="G30" s="423"/>
      <c r="H30" s="423"/>
      <c r="I30" s="423"/>
    </row>
    <row r="31" spans="1:9">
      <c r="A31" s="423"/>
      <c r="B31" s="423"/>
      <c r="C31" s="423"/>
      <c r="D31" s="423"/>
      <c r="E31" s="423"/>
      <c r="F31" s="423"/>
      <c r="G31" s="423"/>
      <c r="H31" s="423"/>
      <c r="I31" s="423"/>
    </row>
    <row r="32" spans="1:9">
      <c r="A32" s="423"/>
      <c r="B32" s="423"/>
      <c r="C32" s="423"/>
      <c r="D32" s="423"/>
      <c r="E32" s="423"/>
      <c r="F32" s="423"/>
      <c r="G32" s="423"/>
      <c r="H32" s="423"/>
      <c r="I32" s="423"/>
    </row>
    <row r="33" spans="1:9">
      <c r="A33" s="423"/>
      <c r="B33" s="423"/>
      <c r="C33" s="423"/>
      <c r="D33" s="423"/>
      <c r="E33" s="423"/>
      <c r="F33" s="423"/>
      <c r="G33" s="423"/>
      <c r="H33" s="423"/>
      <c r="I33" s="423"/>
    </row>
    <row r="34" spans="1:9">
      <c r="A34" s="423"/>
      <c r="B34" s="423"/>
      <c r="C34" s="423"/>
      <c r="D34" s="423"/>
      <c r="E34" s="423"/>
      <c r="F34" s="423"/>
      <c r="G34" s="423"/>
      <c r="H34" s="423"/>
      <c r="I34" s="423"/>
    </row>
    <row r="35" spans="1:9">
      <c r="A35" s="423"/>
      <c r="B35" s="423"/>
      <c r="C35" s="423"/>
      <c r="D35" s="423"/>
      <c r="E35" s="423"/>
      <c r="F35" s="423"/>
      <c r="G35" s="423"/>
      <c r="H35" s="423"/>
      <c r="I35" s="423"/>
    </row>
    <row r="36" spans="1:9">
      <c r="A36" s="423"/>
      <c r="B36" s="423"/>
      <c r="C36" s="423"/>
      <c r="D36" s="423"/>
      <c r="E36" s="423"/>
      <c r="F36" s="423"/>
      <c r="G36" s="423"/>
      <c r="H36" s="423"/>
      <c r="I36" s="423"/>
    </row>
    <row r="37" spans="1:9">
      <c r="A37" s="423"/>
      <c r="B37" s="423"/>
      <c r="C37" s="423"/>
      <c r="D37" s="423"/>
      <c r="E37" s="423"/>
      <c r="F37" s="423"/>
      <c r="G37" s="423"/>
      <c r="H37" s="423"/>
      <c r="I37" s="423"/>
    </row>
    <row r="38" spans="1:9">
      <c r="A38" s="423"/>
      <c r="B38" s="423"/>
      <c r="C38" s="423"/>
      <c r="D38" s="423"/>
      <c r="E38" s="423"/>
      <c r="F38" s="423"/>
      <c r="G38" s="423"/>
      <c r="H38" s="423"/>
      <c r="I38" s="423"/>
    </row>
    <row r="39" spans="1:9">
      <c r="A39" s="423"/>
      <c r="B39" s="423"/>
      <c r="C39" s="423"/>
      <c r="D39" s="423"/>
      <c r="E39" s="423"/>
      <c r="F39" s="423"/>
      <c r="G39" s="423"/>
      <c r="H39" s="423"/>
      <c r="I39" s="423"/>
    </row>
    <row r="40" spans="1:9">
      <c r="A40" s="423"/>
      <c r="B40" s="423"/>
      <c r="C40" s="423"/>
      <c r="D40" s="423"/>
      <c r="E40" s="423"/>
      <c r="F40" s="423"/>
      <c r="G40" s="423"/>
      <c r="H40" s="423"/>
      <c r="I40" s="423"/>
    </row>
    <row r="41" spans="1:9">
      <c r="A41" s="423"/>
      <c r="B41" s="423"/>
      <c r="C41" s="423"/>
      <c r="D41" s="423"/>
      <c r="E41" s="423"/>
      <c r="F41" s="423"/>
      <c r="G41" s="423"/>
      <c r="H41" s="423"/>
      <c r="I41" s="423"/>
    </row>
    <row r="42" spans="1:9">
      <c r="A42" s="423"/>
      <c r="B42" s="423"/>
      <c r="C42" s="423"/>
      <c r="D42" s="423"/>
      <c r="E42" s="423"/>
      <c r="F42" s="423"/>
      <c r="G42" s="423"/>
      <c r="H42" s="423"/>
      <c r="I42" s="423"/>
    </row>
    <row r="43" spans="1:9">
      <c r="A43" s="423"/>
      <c r="B43" s="423"/>
      <c r="C43" s="423"/>
      <c r="D43" s="423"/>
      <c r="E43" s="423"/>
      <c r="F43" s="423"/>
      <c r="G43" s="423"/>
      <c r="H43" s="423"/>
      <c r="I43" s="423"/>
    </row>
    <row r="44" spans="1:9">
      <c r="A44" s="423"/>
      <c r="B44" s="423"/>
      <c r="C44" s="423"/>
      <c r="D44" s="423"/>
      <c r="E44" s="423"/>
      <c r="F44" s="423"/>
      <c r="G44" s="423"/>
      <c r="H44" s="423"/>
      <c r="I44" s="423"/>
    </row>
    <row r="45" spans="1:9">
      <c r="A45" s="423"/>
      <c r="B45" s="423"/>
      <c r="C45" s="423"/>
      <c r="D45" s="423"/>
      <c r="E45" s="423"/>
      <c r="F45" s="423"/>
      <c r="G45" s="423"/>
      <c r="H45" s="423"/>
      <c r="I45" s="423"/>
    </row>
    <row r="46" spans="1:9">
      <c r="A46" s="423"/>
      <c r="B46" s="423"/>
      <c r="C46" s="423"/>
      <c r="D46" s="423"/>
      <c r="E46" s="423"/>
      <c r="F46" s="423"/>
      <c r="G46" s="423"/>
      <c r="H46" s="423"/>
      <c r="I46" s="423"/>
    </row>
    <row r="47" spans="1:9">
      <c r="A47" s="423"/>
      <c r="B47" s="423"/>
      <c r="C47" s="423"/>
      <c r="D47" s="423"/>
      <c r="E47" s="423"/>
      <c r="F47" s="423"/>
      <c r="G47" s="423"/>
      <c r="H47" s="423"/>
      <c r="I47" s="423"/>
    </row>
    <row r="48" spans="1:9">
      <c r="A48" s="423"/>
      <c r="B48" s="423"/>
      <c r="C48" s="423"/>
      <c r="D48" s="423"/>
      <c r="E48" s="423"/>
      <c r="F48" s="423"/>
      <c r="G48" s="423"/>
      <c r="H48" s="423"/>
      <c r="I48" s="423"/>
    </row>
    <row r="49" spans="1:9">
      <c r="A49" s="423"/>
      <c r="B49" s="423"/>
      <c r="C49" s="423"/>
      <c r="D49" s="423"/>
      <c r="E49" s="423"/>
      <c r="F49" s="423"/>
      <c r="G49" s="423"/>
      <c r="H49" s="423"/>
      <c r="I49" s="423"/>
    </row>
    <row r="50" spans="1:9">
      <c r="A50" s="423"/>
      <c r="B50" s="423"/>
      <c r="C50" s="423"/>
      <c r="D50" s="423"/>
      <c r="E50" s="423"/>
      <c r="F50" s="423"/>
      <c r="G50" s="423"/>
      <c r="H50" s="423"/>
      <c r="I50" s="423"/>
    </row>
    <row r="51" spans="1:9">
      <c r="A51" s="423"/>
      <c r="B51" s="423"/>
      <c r="C51" s="423"/>
      <c r="D51" s="423"/>
      <c r="E51" s="423"/>
      <c r="F51" s="423"/>
      <c r="G51" s="423"/>
      <c r="H51" s="423"/>
      <c r="I51" s="423"/>
    </row>
    <row r="52" spans="1:9">
      <c r="A52" s="423"/>
      <c r="B52" s="423"/>
      <c r="C52" s="423"/>
      <c r="D52" s="423"/>
      <c r="E52" s="423"/>
      <c r="F52" s="423"/>
      <c r="G52" s="423"/>
      <c r="H52" s="423"/>
      <c r="I52" s="423"/>
    </row>
    <row r="53" spans="1:9">
      <c r="A53" s="423"/>
      <c r="B53" s="423"/>
      <c r="C53" s="423"/>
      <c r="D53" s="423"/>
      <c r="E53" s="423"/>
      <c r="F53" s="423"/>
      <c r="G53" s="423"/>
      <c r="H53" s="423"/>
      <c r="I53" s="423"/>
    </row>
    <row r="54" spans="1:9">
      <c r="A54" s="423"/>
      <c r="B54" s="423"/>
      <c r="C54" s="423"/>
      <c r="D54" s="423"/>
      <c r="E54" s="423"/>
      <c r="F54" s="423"/>
      <c r="G54" s="423"/>
      <c r="H54" s="423"/>
      <c r="I54" s="423"/>
    </row>
    <row r="55" spans="1:9">
      <c r="A55" s="423"/>
      <c r="B55" s="423"/>
      <c r="C55" s="423"/>
      <c r="D55" s="423"/>
      <c r="E55" s="423"/>
      <c r="F55" s="423"/>
      <c r="G55" s="423"/>
      <c r="H55" s="423"/>
      <c r="I55" s="423"/>
    </row>
    <row r="56" spans="1:9">
      <c r="A56" s="423"/>
      <c r="B56" s="423"/>
      <c r="C56" s="423"/>
      <c r="D56" s="423"/>
      <c r="E56" s="423"/>
      <c r="F56" s="423"/>
      <c r="G56" s="423"/>
      <c r="H56" s="423"/>
      <c r="I56" s="423"/>
    </row>
    <row r="57" spans="1:9">
      <c r="A57" s="423"/>
      <c r="B57" s="423"/>
      <c r="C57" s="423"/>
      <c r="D57" s="423"/>
      <c r="E57" s="423"/>
      <c r="F57" s="423"/>
      <c r="G57" s="423"/>
      <c r="H57" s="423"/>
      <c r="I57" s="423"/>
    </row>
    <row r="58" spans="1:9">
      <c r="A58" s="423"/>
      <c r="B58" s="423"/>
      <c r="C58" s="423"/>
      <c r="D58" s="423"/>
      <c r="E58" s="423"/>
      <c r="F58" s="423"/>
      <c r="G58" s="423"/>
      <c r="H58" s="423"/>
      <c r="I58" s="423"/>
    </row>
    <row r="59" spans="1:9">
      <c r="A59" s="423"/>
      <c r="B59" s="423"/>
      <c r="C59" s="423"/>
      <c r="D59" s="423"/>
      <c r="E59" s="423"/>
      <c r="F59" s="423"/>
      <c r="G59" s="423"/>
      <c r="H59" s="423"/>
      <c r="I59" s="423"/>
    </row>
    <row r="60" spans="1:9">
      <c r="A60" s="423"/>
      <c r="B60" s="423"/>
      <c r="C60" s="423"/>
      <c r="D60" s="423"/>
      <c r="E60" s="423"/>
      <c r="F60" s="423"/>
      <c r="G60" s="423"/>
      <c r="H60" s="423"/>
      <c r="I60" s="423"/>
    </row>
    <row r="61" spans="1:9">
      <c r="A61" s="423"/>
      <c r="B61" s="423"/>
      <c r="C61" s="423"/>
      <c r="D61" s="423"/>
      <c r="E61" s="423"/>
      <c r="F61" s="423"/>
      <c r="G61" s="423"/>
      <c r="H61" s="423"/>
      <c r="I61" s="423"/>
    </row>
    <row r="62" spans="1:9">
      <c r="A62" s="423"/>
      <c r="B62" s="423"/>
      <c r="C62" s="423"/>
      <c r="D62" s="423"/>
      <c r="E62" s="423"/>
      <c r="F62" s="423"/>
      <c r="G62" s="423"/>
      <c r="H62" s="423"/>
      <c r="I62" s="423"/>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scale="46" fitToWidth="1" fitToHeight="0" orientation="landscape" usePrinterDefaults="1"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zoomScaleSheetLayoutView="85" workbookViewId="0"/>
  </sheetViews>
  <sheetFormatPr defaultColWidth="9" defaultRowHeight="13.5"/>
  <cols>
    <col min="1" max="1" width="42.625" style="444" customWidth="1"/>
    <col min="2" max="15" width="8" style="444" customWidth="1"/>
    <col min="16" max="16" width="16.625" style="444" customWidth="1"/>
    <col min="17" max="19" width="9" style="444"/>
    <col min="20" max="20" width="28" style="444" customWidth="1"/>
    <col min="21" max="16384" width="9" style="444"/>
  </cols>
  <sheetData>
    <row r="1" spans="1:15" ht="14.25">
      <c r="A1" s="445" t="s">
        <v>1000</v>
      </c>
      <c r="B1" s="445"/>
      <c r="C1" s="445"/>
      <c r="D1" s="445"/>
      <c r="E1" s="445"/>
      <c r="O1" s="506"/>
    </row>
    <row r="2" spans="1:15">
      <c r="A2" s="446" t="s">
        <v>407</v>
      </c>
      <c r="B2" s="453" t="s">
        <v>2028</v>
      </c>
      <c r="C2" s="460"/>
      <c r="D2" s="460"/>
      <c r="E2" s="471"/>
      <c r="F2" s="479" t="s">
        <v>2029</v>
      </c>
      <c r="G2" s="481"/>
      <c r="H2" s="488"/>
      <c r="I2" s="446" t="s">
        <v>728</v>
      </c>
      <c r="J2" s="496"/>
      <c r="K2" s="499" t="s">
        <v>653</v>
      </c>
      <c r="L2" s="507"/>
      <c r="M2" s="507"/>
      <c r="N2" s="514"/>
      <c r="O2" s="506"/>
    </row>
    <row r="3" spans="1:15" ht="26.25" customHeight="1">
      <c r="A3" s="447"/>
      <c r="B3" s="454" t="s">
        <v>2030</v>
      </c>
      <c r="C3" s="461"/>
      <c r="D3" s="461"/>
      <c r="E3" s="472"/>
      <c r="F3" s="454" t="s">
        <v>443</v>
      </c>
      <c r="G3" s="461"/>
      <c r="H3" s="472"/>
      <c r="I3" s="448"/>
      <c r="J3" s="497"/>
      <c r="K3" s="500" t="s">
        <v>191</v>
      </c>
      <c r="L3" s="508"/>
      <c r="M3" s="508"/>
      <c r="N3" s="515"/>
      <c r="O3" s="506"/>
    </row>
    <row r="4" spans="1:15" ht="23.25">
      <c r="A4" s="448"/>
      <c r="B4" s="455" t="s">
        <v>190</v>
      </c>
      <c r="C4" s="462" t="s">
        <v>2031</v>
      </c>
      <c r="D4" s="462" t="s">
        <v>704</v>
      </c>
      <c r="E4" s="473" t="s">
        <v>1001</v>
      </c>
      <c r="F4" s="455" t="s">
        <v>463</v>
      </c>
      <c r="G4" s="482" t="s">
        <v>360</v>
      </c>
      <c r="H4" s="489" t="s">
        <v>2032</v>
      </c>
      <c r="I4" s="490" t="s">
        <v>1075</v>
      </c>
      <c r="J4" s="489" t="s">
        <v>1656</v>
      </c>
      <c r="K4" s="501" t="s">
        <v>2033</v>
      </c>
      <c r="L4" s="509" t="s">
        <v>789</v>
      </c>
      <c r="M4" s="509" t="s">
        <v>1390</v>
      </c>
      <c r="N4" s="516" t="s">
        <v>324</v>
      </c>
      <c r="O4" s="506"/>
    </row>
    <row r="5" spans="1:15">
      <c r="A5" s="449" t="s">
        <v>119</v>
      </c>
      <c r="B5" s="456">
        <v>0.13700000000000001</v>
      </c>
      <c r="C5" s="463">
        <v>0.1</v>
      </c>
      <c r="D5" s="467">
        <v>5.5e-002</v>
      </c>
      <c r="E5" s="474">
        <v>0</v>
      </c>
      <c r="F5" s="456">
        <v>6.3e-002</v>
      </c>
      <c r="G5" s="483">
        <v>4.2000000000000003e-002</v>
      </c>
      <c r="H5" s="474">
        <v>0</v>
      </c>
      <c r="I5" s="491">
        <v>2.4e-002</v>
      </c>
      <c r="J5" s="474">
        <v>0</v>
      </c>
      <c r="K5" s="502">
        <v>0.245</v>
      </c>
      <c r="L5" s="510">
        <v>0.224</v>
      </c>
      <c r="M5" s="510">
        <v>0.182</v>
      </c>
      <c r="N5" s="517">
        <v>0.14499999999999999</v>
      </c>
      <c r="O5" s="506"/>
    </row>
    <row r="6" spans="1:15">
      <c r="A6" s="450" t="s">
        <v>160</v>
      </c>
      <c r="B6" s="457">
        <v>0.13700000000000001</v>
      </c>
      <c r="C6" s="464">
        <v>0.1</v>
      </c>
      <c r="D6" s="468">
        <v>5.5e-002</v>
      </c>
      <c r="E6" s="475">
        <v>0</v>
      </c>
      <c r="F6" s="457">
        <v>6.3e-002</v>
      </c>
      <c r="G6" s="484">
        <v>4.2000000000000003e-002</v>
      </c>
      <c r="H6" s="475">
        <v>0</v>
      </c>
      <c r="I6" s="492">
        <v>2.4e-002</v>
      </c>
      <c r="J6" s="474">
        <v>0</v>
      </c>
      <c r="K6" s="503">
        <v>0.245</v>
      </c>
      <c r="L6" s="511">
        <v>0.224</v>
      </c>
      <c r="M6" s="511">
        <v>0.182</v>
      </c>
      <c r="N6" s="518">
        <v>0.14499999999999999</v>
      </c>
      <c r="O6" s="506"/>
    </row>
    <row r="7" spans="1:15">
      <c r="A7" s="450" t="s">
        <v>375</v>
      </c>
      <c r="B7" s="457">
        <v>0.13700000000000001</v>
      </c>
      <c r="C7" s="464">
        <v>0.1</v>
      </c>
      <c r="D7" s="468">
        <v>5.5e-002</v>
      </c>
      <c r="E7" s="475">
        <v>0</v>
      </c>
      <c r="F7" s="457">
        <v>6.3e-002</v>
      </c>
      <c r="G7" s="484">
        <v>4.2000000000000003e-002</v>
      </c>
      <c r="H7" s="475">
        <v>0</v>
      </c>
      <c r="I7" s="492">
        <v>2.4e-002</v>
      </c>
      <c r="J7" s="474">
        <v>0</v>
      </c>
      <c r="K7" s="503">
        <v>0.245</v>
      </c>
      <c r="L7" s="511">
        <v>0.224</v>
      </c>
      <c r="M7" s="511">
        <v>0.182</v>
      </c>
      <c r="N7" s="518">
        <v>0.14499999999999999</v>
      </c>
      <c r="O7" s="506"/>
    </row>
    <row r="8" spans="1:15">
      <c r="A8" s="450" t="s">
        <v>383</v>
      </c>
      <c r="B8" s="457">
        <v>5.8000000000000003e-002</v>
      </c>
      <c r="C8" s="464">
        <v>4.2000000000000003e-002</v>
      </c>
      <c r="D8" s="468">
        <v>2.3e-002</v>
      </c>
      <c r="E8" s="475">
        <v>0</v>
      </c>
      <c r="F8" s="457">
        <v>2.1000000000000001e-002</v>
      </c>
      <c r="G8" s="484">
        <v>1.4999999999999999e-002</v>
      </c>
      <c r="H8" s="475">
        <v>0</v>
      </c>
      <c r="I8" s="492">
        <v>1.0999999999999999e-002</v>
      </c>
      <c r="J8" s="474">
        <v>0</v>
      </c>
      <c r="K8" s="503">
        <v>1.e-001</v>
      </c>
      <c r="L8" s="511">
        <v>9.4e-002</v>
      </c>
      <c r="M8" s="511">
        <v>7.9000000000000001e-002</v>
      </c>
      <c r="N8" s="518">
        <v>6.3e-002</v>
      </c>
      <c r="O8" s="506"/>
    </row>
    <row r="9" spans="1:15">
      <c r="A9" s="450" t="s">
        <v>401</v>
      </c>
      <c r="B9" s="457">
        <v>5.8999999999999997e-002</v>
      </c>
      <c r="C9" s="464">
        <v>4.2999999999999997e-002</v>
      </c>
      <c r="D9" s="468">
        <v>2.3e-002</v>
      </c>
      <c r="E9" s="475">
        <v>0</v>
      </c>
      <c r="F9" s="457">
        <v>1.2e-002</v>
      </c>
      <c r="G9" s="484">
        <v>1.e-002</v>
      </c>
      <c r="H9" s="475">
        <v>0</v>
      </c>
      <c r="I9" s="492">
        <v>1.0999999999999999e-002</v>
      </c>
      <c r="J9" s="474">
        <v>0</v>
      </c>
      <c r="K9" s="503">
        <v>9.1999999999999985e-002</v>
      </c>
      <c r="L9" s="511">
        <v>8.9999999999999983e-002</v>
      </c>
      <c r="M9" s="511">
        <v>7.9999999999999988e-002</v>
      </c>
      <c r="N9" s="518">
        <v>6.3999999999999987e-002</v>
      </c>
      <c r="O9" s="506"/>
    </row>
    <row r="10" spans="1:15">
      <c r="A10" s="450" t="s">
        <v>412</v>
      </c>
      <c r="B10" s="457">
        <v>5.8999999999999997e-002</v>
      </c>
      <c r="C10" s="464">
        <v>4.2999999999999997e-002</v>
      </c>
      <c r="D10" s="468">
        <v>2.3e-002</v>
      </c>
      <c r="E10" s="475">
        <v>0</v>
      </c>
      <c r="F10" s="457">
        <v>1.2e-002</v>
      </c>
      <c r="G10" s="484">
        <v>1.e-002</v>
      </c>
      <c r="H10" s="475">
        <v>0</v>
      </c>
      <c r="I10" s="492">
        <v>1.0999999999999999e-002</v>
      </c>
      <c r="J10" s="474">
        <v>0</v>
      </c>
      <c r="K10" s="503">
        <v>9.1999999999999985e-002</v>
      </c>
      <c r="L10" s="511">
        <v>8.9999999999999983e-002</v>
      </c>
      <c r="M10" s="511">
        <v>7.9999999999999988e-002</v>
      </c>
      <c r="N10" s="518">
        <v>6.3999999999999987e-002</v>
      </c>
      <c r="O10" s="506"/>
    </row>
    <row r="11" spans="1:15">
      <c r="A11" s="450" t="s">
        <v>421</v>
      </c>
      <c r="B11" s="457">
        <v>4.7e-002</v>
      </c>
      <c r="C11" s="464">
        <v>3.4000000000000002e-002</v>
      </c>
      <c r="D11" s="468">
        <v>1.9e-002</v>
      </c>
      <c r="E11" s="475">
        <v>0</v>
      </c>
      <c r="F11" s="457">
        <v>2.e-002</v>
      </c>
      <c r="G11" s="484">
        <v>1.7000000000000001e-002</v>
      </c>
      <c r="H11" s="475">
        <v>0</v>
      </c>
      <c r="I11" s="492">
        <v>1.e-002</v>
      </c>
      <c r="J11" s="474">
        <v>0</v>
      </c>
      <c r="K11" s="503">
        <v>8.5999999999999993e-002</v>
      </c>
      <c r="L11" s="511">
        <v>8.299999999999999e-002</v>
      </c>
      <c r="M11" s="511">
        <v>6.6000000000000003e-002</v>
      </c>
      <c r="N11" s="518">
        <v>5.3000000000000005e-002</v>
      </c>
      <c r="O11" s="506"/>
    </row>
    <row r="12" spans="1:15">
      <c r="A12" s="450" t="s">
        <v>438</v>
      </c>
      <c r="B12" s="457">
        <v>8.2000000000000003e-002</v>
      </c>
      <c r="C12" s="464">
        <v>6.e-002</v>
      </c>
      <c r="D12" s="468">
        <v>3.3000000000000002e-002</v>
      </c>
      <c r="E12" s="475">
        <v>0</v>
      </c>
      <c r="F12" s="457">
        <v>1.7999999999999999e-002</v>
      </c>
      <c r="G12" s="484">
        <v>1.2e-002</v>
      </c>
      <c r="H12" s="475">
        <v>0</v>
      </c>
      <c r="I12" s="492">
        <v>1.4999999999999999e-002</v>
      </c>
      <c r="J12" s="474">
        <v>0</v>
      </c>
      <c r="K12" s="503">
        <v>0.128</v>
      </c>
      <c r="L12" s="511">
        <v>0.122</v>
      </c>
      <c r="M12" s="511">
        <v>0.11</v>
      </c>
      <c r="N12" s="518">
        <v>8.7999999999999995e-002</v>
      </c>
      <c r="O12" s="506"/>
    </row>
    <row r="13" spans="1:15">
      <c r="A13" s="450" t="s">
        <v>455</v>
      </c>
      <c r="B13" s="457">
        <v>8.2000000000000003e-002</v>
      </c>
      <c r="C13" s="464">
        <v>6.e-002</v>
      </c>
      <c r="D13" s="468">
        <v>3.3000000000000002e-002</v>
      </c>
      <c r="E13" s="475">
        <v>0</v>
      </c>
      <c r="F13" s="457">
        <v>1.7999999999999999e-002</v>
      </c>
      <c r="G13" s="484">
        <v>1.2e-002</v>
      </c>
      <c r="H13" s="475">
        <v>0</v>
      </c>
      <c r="I13" s="492">
        <v>1.4999999999999999e-002</v>
      </c>
      <c r="J13" s="474">
        <v>0</v>
      </c>
      <c r="K13" s="503">
        <v>0.128</v>
      </c>
      <c r="L13" s="511">
        <v>0.122</v>
      </c>
      <c r="M13" s="511">
        <v>0.11</v>
      </c>
      <c r="N13" s="518">
        <v>8.7999999999999995e-002</v>
      </c>
      <c r="O13" s="506"/>
    </row>
    <row r="14" spans="1:15">
      <c r="A14" s="450" t="s">
        <v>462</v>
      </c>
      <c r="B14" s="457">
        <v>0.104</v>
      </c>
      <c r="C14" s="464">
        <v>7.5999999999999998e-002</v>
      </c>
      <c r="D14" s="468">
        <v>4.2000000000000003e-002</v>
      </c>
      <c r="E14" s="475">
        <v>0</v>
      </c>
      <c r="F14" s="457">
        <v>3.1e-002</v>
      </c>
      <c r="G14" s="484">
        <v>2.4e-002</v>
      </c>
      <c r="H14" s="475">
        <v>0</v>
      </c>
      <c r="I14" s="492">
        <v>2.3e-002</v>
      </c>
      <c r="J14" s="474">
        <v>0</v>
      </c>
      <c r="K14" s="503">
        <v>0.18099999999999999</v>
      </c>
      <c r="L14" s="511">
        <v>0.17399999999999999</v>
      </c>
      <c r="M14" s="511">
        <v>0.15</v>
      </c>
      <c r="N14" s="518">
        <v>0.122</v>
      </c>
      <c r="O14" s="506"/>
    </row>
    <row r="15" spans="1:15">
      <c r="A15" s="450" t="s">
        <v>470</v>
      </c>
      <c r="B15" s="457">
        <v>0.10199999999999999</v>
      </c>
      <c r="C15" s="464">
        <v>7.3999999999999996e-002</v>
      </c>
      <c r="D15" s="468">
        <v>4.1000000000000002e-002</v>
      </c>
      <c r="E15" s="475">
        <v>0</v>
      </c>
      <c r="F15" s="457">
        <v>1.4999999999999999e-002</v>
      </c>
      <c r="G15" s="484">
        <v>1.2e-002</v>
      </c>
      <c r="H15" s="475">
        <v>0</v>
      </c>
      <c r="I15" s="492">
        <v>1.7000000000000001e-002</v>
      </c>
      <c r="J15" s="474">
        <v>0</v>
      </c>
      <c r="K15" s="503">
        <v>0.14900000000000002</v>
      </c>
      <c r="L15" s="511">
        <v>0.14600000000000002</v>
      </c>
      <c r="M15" s="511">
        <v>0.13400000000000001</v>
      </c>
      <c r="N15" s="518">
        <v>0.106</v>
      </c>
      <c r="O15" s="506"/>
    </row>
    <row r="16" spans="1:15">
      <c r="A16" s="450" t="s">
        <v>488</v>
      </c>
      <c r="B16" s="457">
        <v>0.10199999999999999</v>
      </c>
      <c r="C16" s="464">
        <v>7.3999999999999996e-002</v>
      </c>
      <c r="D16" s="468">
        <v>4.1000000000000002e-002</v>
      </c>
      <c r="E16" s="475">
        <v>0</v>
      </c>
      <c r="F16" s="457">
        <v>1.4999999999999999e-002</v>
      </c>
      <c r="G16" s="484">
        <v>1.2e-002</v>
      </c>
      <c r="H16" s="475">
        <v>0</v>
      </c>
      <c r="I16" s="492">
        <v>1.7000000000000001e-002</v>
      </c>
      <c r="J16" s="474">
        <v>0</v>
      </c>
      <c r="K16" s="503">
        <v>0.14900000000000002</v>
      </c>
      <c r="L16" s="511">
        <v>0.14600000000000002</v>
      </c>
      <c r="M16" s="511">
        <v>0.13400000000000001</v>
      </c>
      <c r="N16" s="518">
        <v>0.106</v>
      </c>
      <c r="O16" s="506"/>
    </row>
    <row r="17" spans="1:15">
      <c r="A17" s="450" t="s">
        <v>494</v>
      </c>
      <c r="B17" s="457">
        <v>0.111</v>
      </c>
      <c r="C17" s="464">
        <v>8.1000000000000003e-002</v>
      </c>
      <c r="D17" s="468">
        <v>4.4999999999999998e-002</v>
      </c>
      <c r="E17" s="475">
        <v>0</v>
      </c>
      <c r="F17" s="457">
        <v>3.1e-002</v>
      </c>
      <c r="G17" s="484">
        <v>2.3e-002</v>
      </c>
      <c r="H17" s="475">
        <v>0</v>
      </c>
      <c r="I17" s="492">
        <v>2.3e-002</v>
      </c>
      <c r="J17" s="474">
        <v>0</v>
      </c>
      <c r="K17" s="503">
        <v>0.186</v>
      </c>
      <c r="L17" s="511">
        <v>0.17799999999999999</v>
      </c>
      <c r="M17" s="511">
        <v>0.155</v>
      </c>
      <c r="N17" s="518">
        <v>0.125</v>
      </c>
      <c r="O17" s="506"/>
    </row>
    <row r="18" spans="1:15">
      <c r="A18" s="450" t="s">
        <v>514</v>
      </c>
      <c r="B18" s="457">
        <v>8.3000000000000004e-002</v>
      </c>
      <c r="C18" s="464">
        <v>6.e-002</v>
      </c>
      <c r="D18" s="468">
        <v>3.3000000000000002e-002</v>
      </c>
      <c r="E18" s="475">
        <v>0</v>
      </c>
      <c r="F18" s="457">
        <v>2.7e-002</v>
      </c>
      <c r="G18" s="484">
        <v>2.3e-002</v>
      </c>
      <c r="H18" s="475">
        <v>0</v>
      </c>
      <c r="I18" s="492">
        <v>1.6e-002</v>
      </c>
      <c r="J18" s="474">
        <v>0</v>
      </c>
      <c r="K18" s="503">
        <v>0.14000000000000001</v>
      </c>
      <c r="L18" s="511">
        <v>0.13600000000000001</v>
      </c>
      <c r="M18" s="511">
        <v>0.113</v>
      </c>
      <c r="N18" s="518">
        <v>9.e-002</v>
      </c>
      <c r="O18" s="506"/>
    </row>
    <row r="19" spans="1:15">
      <c r="A19" s="450" t="s">
        <v>529</v>
      </c>
      <c r="B19" s="457">
        <v>8.3000000000000004e-002</v>
      </c>
      <c r="C19" s="464">
        <v>6.e-002</v>
      </c>
      <c r="D19" s="468">
        <v>3.3000000000000002e-002</v>
      </c>
      <c r="E19" s="475">
        <v>0</v>
      </c>
      <c r="F19" s="457">
        <v>2.7e-002</v>
      </c>
      <c r="G19" s="484">
        <v>2.3e-002</v>
      </c>
      <c r="H19" s="475">
        <v>0</v>
      </c>
      <c r="I19" s="492">
        <v>1.6e-002</v>
      </c>
      <c r="J19" s="474">
        <v>0</v>
      </c>
      <c r="K19" s="503">
        <v>0.14000000000000001</v>
      </c>
      <c r="L19" s="511">
        <v>0.13600000000000001</v>
      </c>
      <c r="M19" s="511">
        <v>0.113</v>
      </c>
      <c r="N19" s="518">
        <v>9.e-002</v>
      </c>
      <c r="O19" s="506"/>
    </row>
    <row r="20" spans="1:15">
      <c r="A20" s="450" t="s">
        <v>535</v>
      </c>
      <c r="B20" s="457">
        <v>8.3000000000000004e-002</v>
      </c>
      <c r="C20" s="464">
        <v>6.e-002</v>
      </c>
      <c r="D20" s="468">
        <v>3.3000000000000002e-002</v>
      </c>
      <c r="E20" s="475">
        <v>0</v>
      </c>
      <c r="F20" s="457">
        <v>2.7e-002</v>
      </c>
      <c r="G20" s="484">
        <v>2.3e-002</v>
      </c>
      <c r="H20" s="475">
        <v>0</v>
      </c>
      <c r="I20" s="492">
        <v>1.6e-002</v>
      </c>
      <c r="J20" s="474">
        <v>0</v>
      </c>
      <c r="K20" s="503">
        <v>0.14000000000000001</v>
      </c>
      <c r="L20" s="511">
        <v>0.13600000000000001</v>
      </c>
      <c r="M20" s="511">
        <v>0.113</v>
      </c>
      <c r="N20" s="518">
        <v>9.e-002</v>
      </c>
      <c r="O20" s="506"/>
    </row>
    <row r="21" spans="1:15">
      <c r="A21" s="450" t="s">
        <v>541</v>
      </c>
      <c r="B21" s="457">
        <v>3.9e-002</v>
      </c>
      <c r="C21" s="464">
        <v>2.9000000000000001e-002</v>
      </c>
      <c r="D21" s="468">
        <v>1.6e-002</v>
      </c>
      <c r="E21" s="475">
        <v>0</v>
      </c>
      <c r="F21" s="457">
        <v>2.1000000000000001e-002</v>
      </c>
      <c r="G21" s="484">
        <v>1.7000000000000001e-002</v>
      </c>
      <c r="H21" s="475">
        <v>0</v>
      </c>
      <c r="I21" s="492">
        <v>8.0000000000000002e-003</v>
      </c>
      <c r="J21" s="474">
        <v>0</v>
      </c>
      <c r="K21" s="503">
        <v>7.5000000000000011e-002</v>
      </c>
      <c r="L21" s="511">
        <v>7.1000000000000008e-002</v>
      </c>
      <c r="M21" s="511">
        <v>5.3999999999999999e-002</v>
      </c>
      <c r="N21" s="518">
        <v>4.4000000000000004e-002</v>
      </c>
      <c r="O21" s="506"/>
    </row>
    <row r="22" spans="1:15">
      <c r="A22" s="450" t="s">
        <v>427</v>
      </c>
      <c r="B22" s="457">
        <v>3.9e-002</v>
      </c>
      <c r="C22" s="464">
        <v>2.9000000000000001e-002</v>
      </c>
      <c r="D22" s="468">
        <v>1.6e-002</v>
      </c>
      <c r="E22" s="475">
        <v>0</v>
      </c>
      <c r="F22" s="457">
        <v>2.1000000000000001e-002</v>
      </c>
      <c r="G22" s="484">
        <v>1.7000000000000001e-002</v>
      </c>
      <c r="H22" s="475">
        <v>0</v>
      </c>
      <c r="I22" s="492">
        <v>8.0000000000000002e-003</v>
      </c>
      <c r="J22" s="474">
        <v>0</v>
      </c>
      <c r="K22" s="503">
        <v>7.5000000000000011e-002</v>
      </c>
      <c r="L22" s="511">
        <v>7.1000000000000008e-002</v>
      </c>
      <c r="M22" s="511">
        <v>5.3999999999999999e-002</v>
      </c>
      <c r="N22" s="518">
        <v>4.4000000000000004e-002</v>
      </c>
      <c r="O22" s="506"/>
    </row>
    <row r="23" spans="1:15">
      <c r="A23" s="450" t="s">
        <v>471</v>
      </c>
      <c r="B23" s="457">
        <v>2.5999999999999999e-002</v>
      </c>
      <c r="C23" s="464">
        <v>1.9e-002</v>
      </c>
      <c r="D23" s="468">
        <v>1.e-002</v>
      </c>
      <c r="E23" s="475">
        <v>0</v>
      </c>
      <c r="F23" s="457">
        <v>1.4999999999999999e-002</v>
      </c>
      <c r="G23" s="484">
        <v>1.0999999999999999e-002</v>
      </c>
      <c r="H23" s="475">
        <v>0</v>
      </c>
      <c r="I23" s="492">
        <v>5.0000000000000001e-003</v>
      </c>
      <c r="J23" s="474">
        <v>0</v>
      </c>
      <c r="K23" s="503">
        <v>5.099999999999999e-002</v>
      </c>
      <c r="L23" s="511">
        <v>4.6999999999999993e-002</v>
      </c>
      <c r="M23" s="511">
        <v>3.5999999999999997e-002</v>
      </c>
      <c r="N23" s="518">
        <v>2.9000000000000001e-002</v>
      </c>
      <c r="O23" s="506"/>
    </row>
    <row r="24" spans="1:15">
      <c r="A24" s="450" t="s">
        <v>370</v>
      </c>
      <c r="B24" s="457">
        <v>2.5999999999999999e-002</v>
      </c>
      <c r="C24" s="464">
        <v>1.9e-002</v>
      </c>
      <c r="D24" s="468">
        <v>1.e-002</v>
      </c>
      <c r="E24" s="475">
        <v>0</v>
      </c>
      <c r="F24" s="457">
        <v>1.4999999999999999e-002</v>
      </c>
      <c r="G24" s="484">
        <v>1.0999999999999999e-002</v>
      </c>
      <c r="H24" s="475">
        <v>0</v>
      </c>
      <c r="I24" s="492">
        <v>5.0000000000000001e-003</v>
      </c>
      <c r="J24" s="474">
        <v>0</v>
      </c>
      <c r="K24" s="503">
        <v>5.099999999999999e-002</v>
      </c>
      <c r="L24" s="511">
        <v>4.6999999999999993e-002</v>
      </c>
      <c r="M24" s="511">
        <v>3.5999999999999997e-002</v>
      </c>
      <c r="N24" s="518">
        <v>2.9000000000000001e-002</v>
      </c>
      <c r="O24" s="506"/>
    </row>
    <row r="25" spans="1:15" ht="14.25">
      <c r="A25" s="451" t="s">
        <v>577</v>
      </c>
      <c r="B25" s="458">
        <v>2.5999999999999999e-002</v>
      </c>
      <c r="C25" s="465">
        <v>1.9e-002</v>
      </c>
      <c r="D25" s="469">
        <v>1.e-002</v>
      </c>
      <c r="E25" s="476">
        <v>0</v>
      </c>
      <c r="F25" s="480">
        <v>1.4999999999999999e-002</v>
      </c>
      <c r="G25" s="485">
        <v>1.0999999999999999e-002</v>
      </c>
      <c r="H25" s="476">
        <v>0</v>
      </c>
      <c r="I25" s="493">
        <v>5.0000000000000001e-003</v>
      </c>
      <c r="J25" s="498">
        <v>0</v>
      </c>
      <c r="K25" s="504">
        <v>5.099999999999999e-002</v>
      </c>
      <c r="L25" s="512">
        <v>4.6999999999999993e-002</v>
      </c>
      <c r="M25" s="512">
        <v>3.5999999999999997e-002</v>
      </c>
      <c r="N25" s="519">
        <v>2.9000000000000001e-002</v>
      </c>
      <c r="O25" s="506"/>
    </row>
    <row r="26" spans="1:15">
      <c r="A26" s="452" t="s">
        <v>584</v>
      </c>
      <c r="B26" s="459">
        <v>0.13700000000000001</v>
      </c>
      <c r="C26" s="466">
        <v>0.1</v>
      </c>
      <c r="D26" s="470">
        <v>5.5e-002</v>
      </c>
      <c r="E26" s="477">
        <v>0</v>
      </c>
      <c r="F26" s="459">
        <v>6.3e-002</v>
      </c>
      <c r="G26" s="486">
        <v>4.2000000000000003e-002</v>
      </c>
      <c r="H26" s="477">
        <v>0</v>
      </c>
      <c r="I26" s="494">
        <v>2.4e-002</v>
      </c>
      <c r="J26" s="477">
        <v>0</v>
      </c>
      <c r="K26" s="505">
        <v>0.245</v>
      </c>
      <c r="L26" s="513">
        <v>0.224</v>
      </c>
      <c r="M26" s="513">
        <v>0.182</v>
      </c>
      <c r="N26" s="520">
        <v>0.14499999999999999</v>
      </c>
      <c r="O26" s="506"/>
    </row>
    <row r="27" spans="1:15" ht="14.25">
      <c r="A27" s="451" t="s">
        <v>469</v>
      </c>
      <c r="B27" s="458">
        <v>5.8999999999999997e-002</v>
      </c>
      <c r="C27" s="465">
        <v>4.2999999999999997e-002</v>
      </c>
      <c r="D27" s="469">
        <v>2.3e-002</v>
      </c>
      <c r="E27" s="478">
        <v>0</v>
      </c>
      <c r="F27" s="458">
        <v>1.2e-002</v>
      </c>
      <c r="G27" s="487">
        <v>1.e-002</v>
      </c>
      <c r="H27" s="478">
        <v>0</v>
      </c>
      <c r="I27" s="495">
        <v>1.0999999999999999e-002</v>
      </c>
      <c r="J27" s="478">
        <v>0</v>
      </c>
      <c r="K27" s="504">
        <v>9.1999999999999985e-002</v>
      </c>
      <c r="L27" s="512">
        <v>8.9999999999999983e-002</v>
      </c>
      <c r="M27" s="512">
        <v>7.9999999999999988e-002</v>
      </c>
      <c r="N27" s="519">
        <v>6.3999999999999987e-002</v>
      </c>
      <c r="O27" s="506"/>
    </row>
    <row r="28" spans="1:15">
      <c r="K28" s="506"/>
      <c r="L28" s="506"/>
      <c r="M28" s="506"/>
      <c r="N28" s="506"/>
      <c r="O28" s="506"/>
    </row>
    <row r="29" spans="1:15">
      <c r="K29" s="506"/>
      <c r="L29" s="506"/>
      <c r="M29" s="506"/>
      <c r="N29" s="506"/>
      <c r="O29" s="506"/>
    </row>
    <row r="30" spans="1:15">
      <c r="K30" s="506"/>
      <c r="L30" s="506"/>
      <c r="M30" s="506"/>
      <c r="N30" s="506"/>
      <c r="O30" s="506"/>
    </row>
    <row r="31" spans="1:15">
      <c r="K31" s="506"/>
      <c r="L31" s="506"/>
      <c r="M31" s="506"/>
      <c r="N31" s="506"/>
      <c r="O31" s="506"/>
    </row>
    <row r="32" spans="1:15">
      <c r="K32" s="506"/>
      <c r="L32" s="506"/>
      <c r="M32" s="506"/>
      <c r="N32" s="506"/>
      <c r="O32" s="506"/>
    </row>
    <row r="33" spans="11:15">
      <c r="K33" s="506"/>
      <c r="L33" s="506"/>
      <c r="M33" s="506"/>
      <c r="N33" s="506"/>
      <c r="O33" s="506"/>
    </row>
    <row r="34" spans="11:15">
      <c r="K34" s="506"/>
      <c r="L34" s="506"/>
      <c r="M34" s="506"/>
      <c r="N34" s="506"/>
      <c r="O34" s="506"/>
    </row>
    <row r="35" spans="11:15">
      <c r="K35" s="506"/>
      <c r="L35" s="506"/>
      <c r="M35" s="506"/>
      <c r="N35" s="506"/>
      <c r="O35" s="506"/>
    </row>
    <row r="36" spans="11:15">
      <c r="K36" s="506"/>
      <c r="L36" s="506"/>
      <c r="M36" s="506"/>
      <c r="N36" s="506"/>
      <c r="O36" s="506"/>
    </row>
    <row r="37" spans="11:15">
      <c r="K37" s="506"/>
      <c r="L37" s="506"/>
      <c r="M37" s="506"/>
      <c r="N37" s="506"/>
      <c r="O37" s="506"/>
    </row>
    <row r="38" spans="11:15">
      <c r="K38" s="506"/>
      <c r="L38" s="506"/>
      <c r="M38" s="506"/>
      <c r="N38" s="506"/>
      <c r="O38" s="506"/>
    </row>
    <row r="39" spans="11:15">
      <c r="K39" s="506"/>
      <c r="L39" s="506"/>
      <c r="M39" s="506"/>
      <c r="N39" s="506"/>
      <c r="O39" s="506"/>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K1749"/>
  <sheetViews>
    <sheetView workbookViewId="0"/>
  </sheetViews>
  <sheetFormatPr defaultColWidth="9" defaultRowHeight="13.5"/>
  <cols>
    <col min="1" max="1" width="15.125" style="444" bestFit="1" customWidth="1"/>
    <col min="2" max="2" width="9" style="444"/>
    <col min="3" max="3" width="16.625" style="444" bestFit="1" customWidth="1"/>
    <col min="4" max="4" width="16" style="444" bestFit="1" customWidth="1"/>
    <col min="5" max="5" width="9" style="444"/>
    <col min="6" max="6" width="19.5" style="444" bestFit="1" customWidth="1"/>
    <col min="7" max="9" width="9" style="444"/>
    <col min="10" max="10" width="52.125" style="444" bestFit="1" customWidth="1"/>
    <col min="11" max="11" width="12.125" style="444" bestFit="1" customWidth="1"/>
    <col min="12" max="16384" width="9" style="444"/>
  </cols>
  <sheetData>
    <row r="1" spans="1:11" ht="14.25">
      <c r="A1" s="445" t="s">
        <v>337</v>
      </c>
      <c r="B1" s="444"/>
      <c r="C1" s="444" t="s">
        <v>25</v>
      </c>
      <c r="D1" s="444"/>
      <c r="F1" s="444" t="s">
        <v>342</v>
      </c>
    </row>
    <row r="2" spans="1:11" ht="19.5">
      <c r="A2" s="521" t="s">
        <v>347</v>
      </c>
      <c r="B2" s="444"/>
      <c r="C2" s="525" t="s">
        <v>124</v>
      </c>
      <c r="D2" s="529" t="s">
        <v>279</v>
      </c>
      <c r="F2" s="533" t="s">
        <v>348</v>
      </c>
      <c r="G2" s="535">
        <v>0.7</v>
      </c>
      <c r="H2" s="535">
        <v>0.55000000000000004</v>
      </c>
      <c r="I2" s="541">
        <v>0.45</v>
      </c>
      <c r="J2" s="525" t="s">
        <v>350</v>
      </c>
      <c r="K2" s="529" t="s">
        <v>352</v>
      </c>
    </row>
    <row r="3" spans="1:11" ht="18.75">
      <c r="A3" s="522" t="s">
        <v>355</v>
      </c>
      <c r="B3" s="444"/>
      <c r="C3" s="526" t="s">
        <v>355</v>
      </c>
      <c r="D3" s="530" t="s">
        <v>359</v>
      </c>
      <c r="F3" s="526" t="s">
        <v>362</v>
      </c>
      <c r="G3" s="536">
        <v>11.4</v>
      </c>
      <c r="H3" s="536">
        <v>11.1</v>
      </c>
      <c r="I3" s="542">
        <v>10.9</v>
      </c>
      <c r="J3" s="526" t="s">
        <v>119</v>
      </c>
      <c r="K3" s="546">
        <v>0.7</v>
      </c>
    </row>
    <row r="4" spans="1:11" ht="18.75">
      <c r="A4" s="523" t="s">
        <v>254</v>
      </c>
      <c r="B4" s="444"/>
      <c r="C4" s="527" t="s">
        <v>355</v>
      </c>
      <c r="D4" s="531" t="s">
        <v>364</v>
      </c>
      <c r="F4" s="527" t="s">
        <v>367</v>
      </c>
      <c r="G4" s="537">
        <v>11.4</v>
      </c>
      <c r="H4" s="537">
        <v>11.1</v>
      </c>
      <c r="I4" s="543">
        <v>10.9</v>
      </c>
      <c r="J4" s="527" t="s">
        <v>160</v>
      </c>
      <c r="K4" s="547">
        <v>0.7</v>
      </c>
    </row>
    <row r="5" spans="1:11" ht="18.75">
      <c r="A5" s="523" t="s">
        <v>307</v>
      </c>
      <c r="B5" s="444"/>
      <c r="C5" s="527" t="s">
        <v>355</v>
      </c>
      <c r="D5" s="531" t="s">
        <v>369</v>
      </c>
      <c r="F5" s="527" t="s">
        <v>372</v>
      </c>
      <c r="G5" s="537">
        <v>11.4</v>
      </c>
      <c r="H5" s="537">
        <v>11.1</v>
      </c>
      <c r="I5" s="543">
        <v>10.9</v>
      </c>
      <c r="J5" s="527" t="s">
        <v>375</v>
      </c>
      <c r="K5" s="547">
        <v>0.7</v>
      </c>
    </row>
    <row r="6" spans="1:11" ht="18.75">
      <c r="A6" s="523" t="s">
        <v>262</v>
      </c>
      <c r="B6" s="444"/>
      <c r="C6" s="527" t="s">
        <v>355</v>
      </c>
      <c r="D6" s="531" t="s">
        <v>378</v>
      </c>
      <c r="F6" s="527" t="s">
        <v>380</v>
      </c>
      <c r="G6" s="537">
        <v>11.4</v>
      </c>
      <c r="H6" s="537">
        <v>11.1</v>
      </c>
      <c r="I6" s="543">
        <v>10.9</v>
      </c>
      <c r="J6" s="527" t="s">
        <v>383</v>
      </c>
      <c r="K6" s="547">
        <v>0.7</v>
      </c>
    </row>
    <row r="7" spans="1:11" ht="18.75">
      <c r="A7" s="523" t="s">
        <v>390</v>
      </c>
      <c r="B7" s="444"/>
      <c r="C7" s="527" t="s">
        <v>355</v>
      </c>
      <c r="D7" s="531" t="s">
        <v>149</v>
      </c>
      <c r="F7" s="527" t="s">
        <v>394</v>
      </c>
      <c r="G7" s="537">
        <v>11.4</v>
      </c>
      <c r="H7" s="537">
        <v>11.1</v>
      </c>
      <c r="I7" s="543">
        <v>10.9</v>
      </c>
      <c r="J7" s="527" t="s">
        <v>401</v>
      </c>
      <c r="K7" s="547">
        <v>0.45</v>
      </c>
    </row>
    <row r="8" spans="1:11" ht="18.75">
      <c r="A8" s="523" t="s">
        <v>113</v>
      </c>
      <c r="B8" s="444"/>
      <c r="C8" s="527" t="s">
        <v>355</v>
      </c>
      <c r="D8" s="531" t="s">
        <v>402</v>
      </c>
      <c r="F8" s="527" t="s">
        <v>405</v>
      </c>
      <c r="G8" s="537">
        <v>11.4</v>
      </c>
      <c r="H8" s="537">
        <v>11.1</v>
      </c>
      <c r="I8" s="543">
        <v>10.9</v>
      </c>
      <c r="J8" s="527" t="s">
        <v>412</v>
      </c>
      <c r="K8" s="547">
        <v>0.45</v>
      </c>
    </row>
    <row r="9" spans="1:11" ht="18.75">
      <c r="A9" s="523" t="s">
        <v>413</v>
      </c>
      <c r="B9" s="444"/>
      <c r="C9" s="527" t="s">
        <v>355</v>
      </c>
      <c r="D9" s="531" t="s">
        <v>416</v>
      </c>
      <c r="F9" s="527" t="s">
        <v>63</v>
      </c>
      <c r="G9" s="537">
        <v>11.4</v>
      </c>
      <c r="H9" s="537">
        <v>11.1</v>
      </c>
      <c r="I9" s="543">
        <v>10.9</v>
      </c>
      <c r="J9" s="527" t="s">
        <v>421</v>
      </c>
      <c r="K9" s="547">
        <v>0.55000000000000004</v>
      </c>
    </row>
    <row r="10" spans="1:11" ht="18.75">
      <c r="A10" s="523" t="s">
        <v>423</v>
      </c>
      <c r="B10" s="444"/>
      <c r="C10" s="527" t="s">
        <v>355</v>
      </c>
      <c r="D10" s="531" t="s">
        <v>429</v>
      </c>
      <c r="F10" s="527" t="s">
        <v>434</v>
      </c>
      <c r="G10" s="537">
        <v>11.4</v>
      </c>
      <c r="H10" s="537">
        <v>11.1</v>
      </c>
      <c r="I10" s="543">
        <v>10.9</v>
      </c>
      <c r="J10" s="527" t="s">
        <v>438</v>
      </c>
      <c r="K10" s="547">
        <v>0.45</v>
      </c>
    </row>
    <row r="11" spans="1:11" ht="18.75">
      <c r="A11" s="523" t="s">
        <v>441</v>
      </c>
      <c r="B11" s="444"/>
      <c r="C11" s="527" t="s">
        <v>355</v>
      </c>
      <c r="D11" s="531" t="s">
        <v>447</v>
      </c>
      <c r="F11" s="527" t="s">
        <v>354</v>
      </c>
      <c r="G11" s="537">
        <v>11.4</v>
      </c>
      <c r="H11" s="537">
        <v>11.1</v>
      </c>
      <c r="I11" s="543">
        <v>10.9</v>
      </c>
      <c r="J11" s="527" t="s">
        <v>455</v>
      </c>
      <c r="K11" s="547">
        <v>0.45</v>
      </c>
    </row>
    <row r="12" spans="1:11" ht="18.75">
      <c r="A12" s="523" t="s">
        <v>408</v>
      </c>
      <c r="B12" s="444"/>
      <c r="C12" s="527" t="s">
        <v>355</v>
      </c>
      <c r="D12" s="531" t="s">
        <v>456</v>
      </c>
      <c r="F12" s="527" t="s">
        <v>208</v>
      </c>
      <c r="G12" s="537">
        <v>11.4</v>
      </c>
      <c r="H12" s="537">
        <v>11.1</v>
      </c>
      <c r="I12" s="543">
        <v>10.9</v>
      </c>
      <c r="J12" s="527" t="s">
        <v>462</v>
      </c>
      <c r="K12" s="547">
        <v>0.55000000000000004</v>
      </c>
    </row>
    <row r="13" spans="1:11" ht="18.75">
      <c r="A13" s="523" t="s">
        <v>353</v>
      </c>
      <c r="B13" s="444"/>
      <c r="C13" s="527" t="s">
        <v>355</v>
      </c>
      <c r="D13" s="531" t="s">
        <v>464</v>
      </c>
      <c r="F13" s="527" t="s">
        <v>467</v>
      </c>
      <c r="G13" s="537">
        <v>11.4</v>
      </c>
      <c r="H13" s="537">
        <v>11.1</v>
      </c>
      <c r="I13" s="543">
        <v>10.9</v>
      </c>
      <c r="J13" s="527" t="s">
        <v>470</v>
      </c>
      <c r="K13" s="547">
        <v>0.55000000000000004</v>
      </c>
    </row>
    <row r="14" spans="1:11" ht="18.75">
      <c r="A14" s="523" t="s">
        <v>475</v>
      </c>
      <c r="B14" s="444"/>
      <c r="C14" s="527" t="s">
        <v>355</v>
      </c>
      <c r="D14" s="531" t="s">
        <v>481</v>
      </c>
      <c r="F14" s="527" t="s">
        <v>484</v>
      </c>
      <c r="G14" s="537">
        <v>11.4</v>
      </c>
      <c r="H14" s="537">
        <v>11.1</v>
      </c>
      <c r="I14" s="543">
        <v>10.9</v>
      </c>
      <c r="J14" s="527" t="s">
        <v>488</v>
      </c>
      <c r="K14" s="547">
        <v>0.55000000000000004</v>
      </c>
    </row>
    <row r="15" spans="1:11" ht="18.75">
      <c r="A15" s="523" t="s">
        <v>28</v>
      </c>
      <c r="B15" s="444"/>
      <c r="C15" s="527" t="s">
        <v>355</v>
      </c>
      <c r="D15" s="531" t="s">
        <v>492</v>
      </c>
      <c r="F15" s="527" t="s">
        <v>493</v>
      </c>
      <c r="G15" s="537">
        <v>11.4</v>
      </c>
      <c r="H15" s="537">
        <v>11.1</v>
      </c>
      <c r="I15" s="543">
        <v>10.9</v>
      </c>
      <c r="J15" s="527" t="s">
        <v>494</v>
      </c>
      <c r="K15" s="547">
        <v>0.45</v>
      </c>
    </row>
    <row r="16" spans="1:11" ht="18.75">
      <c r="A16" s="523" t="s">
        <v>501</v>
      </c>
      <c r="B16" s="444"/>
      <c r="C16" s="527" t="s">
        <v>355</v>
      </c>
      <c r="D16" s="531" t="s">
        <v>505</v>
      </c>
      <c r="F16" s="527" t="s">
        <v>508</v>
      </c>
      <c r="G16" s="537">
        <v>11.4</v>
      </c>
      <c r="H16" s="537">
        <v>11.1</v>
      </c>
      <c r="I16" s="543">
        <v>10.9</v>
      </c>
      <c r="J16" s="527" t="s">
        <v>514</v>
      </c>
      <c r="K16" s="547">
        <v>0.45</v>
      </c>
    </row>
    <row r="17" spans="1:11" ht="18.75">
      <c r="A17" s="523" t="s">
        <v>222</v>
      </c>
      <c r="B17" s="444"/>
      <c r="C17" s="527" t="s">
        <v>355</v>
      </c>
      <c r="D17" s="531" t="s">
        <v>515</v>
      </c>
      <c r="F17" s="527" t="s">
        <v>520</v>
      </c>
      <c r="G17" s="537">
        <v>11.4</v>
      </c>
      <c r="H17" s="537">
        <v>11.1</v>
      </c>
      <c r="I17" s="543">
        <v>10.9</v>
      </c>
      <c r="J17" s="527" t="s">
        <v>529</v>
      </c>
      <c r="K17" s="547">
        <v>0.45</v>
      </c>
    </row>
    <row r="18" spans="1:11" ht="18.75">
      <c r="A18" s="523" t="s">
        <v>336</v>
      </c>
      <c r="B18" s="444"/>
      <c r="C18" s="527" t="s">
        <v>355</v>
      </c>
      <c r="D18" s="531" t="s">
        <v>532</v>
      </c>
      <c r="F18" s="527" t="s">
        <v>330</v>
      </c>
      <c r="G18" s="537">
        <v>11.4</v>
      </c>
      <c r="H18" s="537">
        <v>11.1</v>
      </c>
      <c r="I18" s="543">
        <v>10.9</v>
      </c>
      <c r="J18" s="527" t="s">
        <v>535</v>
      </c>
      <c r="K18" s="547">
        <v>0.55000000000000004</v>
      </c>
    </row>
    <row r="19" spans="1:11" ht="18.75">
      <c r="A19" s="523" t="s">
        <v>538</v>
      </c>
      <c r="B19" s="444"/>
      <c r="C19" s="527" t="s">
        <v>355</v>
      </c>
      <c r="D19" s="531" t="s">
        <v>365</v>
      </c>
      <c r="F19" s="527" t="s">
        <v>539</v>
      </c>
      <c r="G19" s="537">
        <v>11.4</v>
      </c>
      <c r="H19" s="537">
        <v>11.1</v>
      </c>
      <c r="I19" s="543">
        <v>10.9</v>
      </c>
      <c r="J19" s="527" t="s">
        <v>541</v>
      </c>
      <c r="K19" s="547">
        <v>0.45</v>
      </c>
    </row>
    <row r="20" spans="1:11" ht="18.75">
      <c r="A20" s="523" t="s">
        <v>547</v>
      </c>
      <c r="B20" s="444"/>
      <c r="C20" s="527" t="s">
        <v>355</v>
      </c>
      <c r="D20" s="531" t="s">
        <v>145</v>
      </c>
      <c r="F20" s="527" t="s">
        <v>549</v>
      </c>
      <c r="G20" s="537">
        <v>11.4</v>
      </c>
      <c r="H20" s="537">
        <v>11.1</v>
      </c>
      <c r="I20" s="543">
        <v>10.9</v>
      </c>
      <c r="J20" s="527" t="s">
        <v>427</v>
      </c>
      <c r="K20" s="547">
        <v>0.45</v>
      </c>
    </row>
    <row r="21" spans="1:11" ht="18.75">
      <c r="A21" s="523" t="s">
        <v>551</v>
      </c>
      <c r="B21" s="444"/>
      <c r="C21" s="527" t="s">
        <v>355</v>
      </c>
      <c r="D21" s="531" t="s">
        <v>554</v>
      </c>
      <c r="F21" s="527" t="s">
        <v>557</v>
      </c>
      <c r="G21" s="537">
        <v>11.4</v>
      </c>
      <c r="H21" s="537">
        <v>11.1</v>
      </c>
      <c r="I21" s="543">
        <v>10.9</v>
      </c>
      <c r="J21" s="527" t="s">
        <v>559</v>
      </c>
      <c r="K21" s="547">
        <v>0.45</v>
      </c>
    </row>
    <row r="22" spans="1:11" ht="18.75">
      <c r="A22" s="523" t="s">
        <v>561</v>
      </c>
      <c r="B22" s="444"/>
      <c r="C22" s="527" t="s">
        <v>355</v>
      </c>
      <c r="D22" s="531" t="s">
        <v>565</v>
      </c>
      <c r="F22" s="527" t="s">
        <v>478</v>
      </c>
      <c r="G22" s="537">
        <v>11.4</v>
      </c>
      <c r="H22" s="537">
        <v>11.1</v>
      </c>
      <c r="I22" s="543">
        <v>10.9</v>
      </c>
      <c r="J22" s="527" t="s">
        <v>471</v>
      </c>
      <c r="K22" s="547">
        <v>0.45</v>
      </c>
    </row>
    <row r="23" spans="1:11" ht="18.75">
      <c r="A23" s="523" t="s">
        <v>569</v>
      </c>
      <c r="B23" s="444"/>
      <c r="C23" s="527" t="s">
        <v>355</v>
      </c>
      <c r="D23" s="531" t="s">
        <v>553</v>
      </c>
      <c r="F23" s="527" t="s">
        <v>571</v>
      </c>
      <c r="G23" s="537">
        <v>11.4</v>
      </c>
      <c r="H23" s="537">
        <v>11.1</v>
      </c>
      <c r="I23" s="543">
        <v>10.9</v>
      </c>
      <c r="J23" s="527" t="s">
        <v>370</v>
      </c>
      <c r="K23" s="547">
        <v>0.45</v>
      </c>
    </row>
    <row r="24" spans="1:11" ht="19.5">
      <c r="A24" s="523" t="s">
        <v>533</v>
      </c>
      <c r="B24" s="444"/>
      <c r="C24" s="527" t="s">
        <v>355</v>
      </c>
      <c r="D24" s="531" t="s">
        <v>573</v>
      </c>
      <c r="F24" s="527" t="s">
        <v>576</v>
      </c>
      <c r="G24" s="537">
        <v>11.4</v>
      </c>
      <c r="H24" s="537">
        <v>11.1</v>
      </c>
      <c r="I24" s="543">
        <v>10.9</v>
      </c>
      <c r="J24" s="527" t="s">
        <v>577</v>
      </c>
      <c r="K24" s="547">
        <v>0.45</v>
      </c>
    </row>
    <row r="25" spans="1:11" ht="18.75">
      <c r="A25" s="523" t="s">
        <v>55</v>
      </c>
      <c r="B25" s="444"/>
      <c r="C25" s="527" t="s">
        <v>355</v>
      </c>
      <c r="D25" s="531" t="s">
        <v>581</v>
      </c>
      <c r="F25" s="527" t="s">
        <v>466</v>
      </c>
      <c r="G25" s="537">
        <v>11.4</v>
      </c>
      <c r="H25" s="537">
        <v>11.1</v>
      </c>
      <c r="I25" s="543">
        <v>10.9</v>
      </c>
      <c r="J25" s="526" t="s">
        <v>584</v>
      </c>
      <c r="K25" s="546">
        <v>0.7</v>
      </c>
    </row>
    <row r="26" spans="1:11" ht="19.5">
      <c r="A26" s="523" t="s">
        <v>171</v>
      </c>
      <c r="B26" s="444"/>
      <c r="C26" s="527" t="s">
        <v>355</v>
      </c>
      <c r="D26" s="531" t="s">
        <v>586</v>
      </c>
      <c r="F26" s="527" t="s">
        <v>512</v>
      </c>
      <c r="G26" s="538">
        <v>11.12</v>
      </c>
      <c r="H26" s="538">
        <v>10.88</v>
      </c>
      <c r="I26" s="544">
        <v>10.72</v>
      </c>
      <c r="J26" s="528" t="s">
        <v>469</v>
      </c>
      <c r="K26" s="548">
        <v>0.45</v>
      </c>
    </row>
    <row r="27" spans="1:11">
      <c r="A27" s="523" t="s">
        <v>588</v>
      </c>
      <c r="B27" s="444"/>
      <c r="C27" s="527" t="s">
        <v>355</v>
      </c>
      <c r="D27" s="531" t="s">
        <v>45</v>
      </c>
      <c r="F27" s="534" t="s">
        <v>103</v>
      </c>
      <c r="G27" s="539">
        <v>11.12</v>
      </c>
      <c r="H27" s="539">
        <v>10.88</v>
      </c>
      <c r="I27" s="545">
        <v>10.72</v>
      </c>
    </row>
    <row r="28" spans="1:11">
      <c r="A28" s="523" t="s">
        <v>323</v>
      </c>
      <c r="B28" s="444"/>
      <c r="C28" s="527" t="s">
        <v>355</v>
      </c>
      <c r="D28" s="531" t="s">
        <v>590</v>
      </c>
      <c r="F28" s="527" t="s">
        <v>592</v>
      </c>
      <c r="G28" s="538">
        <v>11.12</v>
      </c>
      <c r="H28" s="538">
        <v>10.88</v>
      </c>
      <c r="I28" s="531">
        <v>10.72</v>
      </c>
    </row>
    <row r="29" spans="1:11">
      <c r="A29" s="523" t="s">
        <v>542</v>
      </c>
      <c r="B29" s="444"/>
      <c r="C29" s="527" t="s">
        <v>355</v>
      </c>
      <c r="D29" s="531" t="s">
        <v>61</v>
      </c>
      <c r="F29" s="527" t="s">
        <v>593</v>
      </c>
      <c r="G29" s="538">
        <v>11.12</v>
      </c>
      <c r="H29" s="538">
        <v>10.88</v>
      </c>
      <c r="I29" s="531">
        <v>10.72</v>
      </c>
    </row>
    <row r="30" spans="1:11">
      <c r="A30" s="523" t="s">
        <v>177</v>
      </c>
      <c r="B30" s="444"/>
      <c r="C30" s="527" t="s">
        <v>355</v>
      </c>
      <c r="D30" s="531" t="s">
        <v>594</v>
      </c>
      <c r="F30" s="527" t="s">
        <v>298</v>
      </c>
      <c r="G30" s="538">
        <v>11.12</v>
      </c>
      <c r="H30" s="538">
        <v>10.88</v>
      </c>
      <c r="I30" s="531">
        <v>10.72</v>
      </c>
    </row>
    <row r="31" spans="1:11">
      <c r="A31" s="523" t="s">
        <v>580</v>
      </c>
      <c r="B31" s="444"/>
      <c r="C31" s="527" t="s">
        <v>355</v>
      </c>
      <c r="D31" s="531" t="s">
        <v>599</v>
      </c>
      <c r="F31" s="527" t="s">
        <v>600</v>
      </c>
      <c r="G31" s="538">
        <v>11.12</v>
      </c>
      <c r="H31" s="538">
        <v>10.88</v>
      </c>
      <c r="I31" s="531">
        <v>10.72</v>
      </c>
    </row>
    <row r="32" spans="1:11">
      <c r="A32" s="523" t="s">
        <v>603</v>
      </c>
      <c r="B32" s="444"/>
      <c r="C32" s="527" t="s">
        <v>355</v>
      </c>
      <c r="D32" s="531" t="s">
        <v>47</v>
      </c>
      <c r="F32" s="527" t="s">
        <v>607</v>
      </c>
      <c r="G32" s="538">
        <v>11.12</v>
      </c>
      <c r="H32" s="538">
        <v>10.88</v>
      </c>
      <c r="I32" s="531">
        <v>10.72</v>
      </c>
    </row>
    <row r="33" spans="1:9">
      <c r="A33" s="523" t="s">
        <v>0</v>
      </c>
      <c r="B33" s="444"/>
      <c r="C33" s="527" t="s">
        <v>355</v>
      </c>
      <c r="D33" s="531" t="s">
        <v>613</v>
      </c>
      <c r="F33" s="527" t="s">
        <v>617</v>
      </c>
      <c r="G33" s="538">
        <v>11.05</v>
      </c>
      <c r="H33" s="538">
        <v>10.83</v>
      </c>
      <c r="I33" s="531">
        <v>10.68</v>
      </c>
    </row>
    <row r="34" spans="1:9">
      <c r="A34" s="523" t="s">
        <v>591</v>
      </c>
      <c r="B34" s="444"/>
      <c r="C34" s="527" t="s">
        <v>355</v>
      </c>
      <c r="D34" s="531" t="s">
        <v>74</v>
      </c>
      <c r="F34" s="527" t="s">
        <v>121</v>
      </c>
      <c r="G34" s="538">
        <v>11.05</v>
      </c>
      <c r="H34" s="538">
        <v>10.83</v>
      </c>
      <c r="I34" s="531">
        <v>10.68</v>
      </c>
    </row>
    <row r="35" spans="1:9">
      <c r="A35" s="523" t="s">
        <v>619</v>
      </c>
      <c r="B35" s="444"/>
      <c r="C35" s="527" t="s">
        <v>355</v>
      </c>
      <c r="D35" s="531" t="s">
        <v>621</v>
      </c>
      <c r="F35" s="527" t="s">
        <v>626</v>
      </c>
      <c r="G35" s="538">
        <v>11.05</v>
      </c>
      <c r="H35" s="538">
        <v>10.83</v>
      </c>
      <c r="I35" s="531">
        <v>10.68</v>
      </c>
    </row>
    <row r="36" spans="1:9">
      <c r="A36" s="523" t="s">
        <v>627</v>
      </c>
      <c r="B36" s="444"/>
      <c r="C36" s="527" t="s">
        <v>355</v>
      </c>
      <c r="D36" s="531" t="s">
        <v>396</v>
      </c>
      <c r="F36" s="527" t="s">
        <v>229</v>
      </c>
      <c r="G36" s="538">
        <v>11.05</v>
      </c>
      <c r="H36" s="538">
        <v>10.83</v>
      </c>
      <c r="I36" s="531">
        <v>10.68</v>
      </c>
    </row>
    <row r="37" spans="1:9">
      <c r="A37" s="523" t="s">
        <v>630</v>
      </c>
      <c r="B37" s="444"/>
      <c r="C37" s="527" t="s">
        <v>355</v>
      </c>
      <c r="D37" s="531" t="s">
        <v>634</v>
      </c>
      <c r="F37" s="527" t="s">
        <v>317</v>
      </c>
      <c r="G37" s="538">
        <v>11.05</v>
      </c>
      <c r="H37" s="538">
        <v>10.83</v>
      </c>
      <c r="I37" s="531">
        <v>10.68</v>
      </c>
    </row>
    <row r="38" spans="1:9">
      <c r="A38" s="523" t="s">
        <v>636</v>
      </c>
      <c r="B38" s="444"/>
      <c r="C38" s="527" t="s">
        <v>355</v>
      </c>
      <c r="D38" s="531" t="s">
        <v>15</v>
      </c>
      <c r="F38" s="527" t="s">
        <v>639</v>
      </c>
      <c r="G38" s="538">
        <v>11.05</v>
      </c>
      <c r="H38" s="538">
        <v>10.83</v>
      </c>
      <c r="I38" s="531">
        <v>10.68</v>
      </c>
    </row>
    <row r="39" spans="1:9">
      <c r="A39" s="523" t="s">
        <v>620</v>
      </c>
      <c r="B39" s="444"/>
      <c r="C39" s="527" t="s">
        <v>355</v>
      </c>
      <c r="D39" s="531" t="s">
        <v>641</v>
      </c>
      <c r="F39" s="527" t="s">
        <v>645</v>
      </c>
      <c r="G39" s="538">
        <v>11.05</v>
      </c>
      <c r="H39" s="538">
        <v>10.83</v>
      </c>
      <c r="I39" s="531">
        <v>10.68</v>
      </c>
    </row>
    <row r="40" spans="1:9">
      <c r="A40" s="523" t="s">
        <v>647</v>
      </c>
      <c r="B40" s="444"/>
      <c r="C40" s="527" t="s">
        <v>355</v>
      </c>
      <c r="D40" s="531" t="s">
        <v>650</v>
      </c>
      <c r="F40" s="527" t="s">
        <v>491</v>
      </c>
      <c r="G40" s="538">
        <v>11.05</v>
      </c>
      <c r="H40" s="538">
        <v>10.83</v>
      </c>
      <c r="I40" s="531">
        <v>10.68</v>
      </c>
    </row>
    <row r="41" spans="1:9">
      <c r="A41" s="523" t="s">
        <v>658</v>
      </c>
      <c r="B41" s="444"/>
      <c r="C41" s="527" t="s">
        <v>355</v>
      </c>
      <c r="D41" s="531" t="s">
        <v>661</v>
      </c>
      <c r="F41" s="527" t="s">
        <v>381</v>
      </c>
      <c r="G41" s="538">
        <v>11.05</v>
      </c>
      <c r="H41" s="538">
        <v>10.83</v>
      </c>
      <c r="I41" s="531">
        <v>10.68</v>
      </c>
    </row>
    <row r="42" spans="1:9">
      <c r="A42" s="523" t="s">
        <v>663</v>
      </c>
      <c r="B42" s="444"/>
      <c r="C42" s="527" t="s">
        <v>355</v>
      </c>
      <c r="D42" s="531" t="s">
        <v>669</v>
      </c>
      <c r="F42" s="527" t="s">
        <v>178</v>
      </c>
      <c r="G42" s="538">
        <v>11.05</v>
      </c>
      <c r="H42" s="538">
        <v>10.83</v>
      </c>
      <c r="I42" s="531">
        <v>10.68</v>
      </c>
    </row>
    <row r="43" spans="1:9">
      <c r="A43" s="523" t="s">
        <v>670</v>
      </c>
      <c r="B43" s="444"/>
      <c r="C43" s="527" t="s">
        <v>355</v>
      </c>
      <c r="D43" s="531" t="s">
        <v>673</v>
      </c>
      <c r="F43" s="527" t="s">
        <v>679</v>
      </c>
      <c r="G43" s="538">
        <v>11.05</v>
      </c>
      <c r="H43" s="538">
        <v>10.83</v>
      </c>
      <c r="I43" s="531">
        <v>10.68</v>
      </c>
    </row>
    <row r="44" spans="1:9">
      <c r="A44" s="523" t="s">
        <v>683</v>
      </c>
      <c r="B44" s="444"/>
      <c r="C44" s="527" t="s">
        <v>355</v>
      </c>
      <c r="D44" s="531" t="s">
        <v>142</v>
      </c>
      <c r="F44" s="527" t="s">
        <v>530</v>
      </c>
      <c r="G44" s="538">
        <v>11.05</v>
      </c>
      <c r="H44" s="538">
        <v>10.83</v>
      </c>
      <c r="I44" s="531">
        <v>10.68</v>
      </c>
    </row>
    <row r="45" spans="1:9">
      <c r="A45" s="523" t="s">
        <v>686</v>
      </c>
      <c r="B45" s="444"/>
      <c r="C45" s="527" t="s">
        <v>355</v>
      </c>
      <c r="D45" s="531" t="s">
        <v>689</v>
      </c>
      <c r="F45" s="527" t="s">
        <v>690</v>
      </c>
      <c r="G45" s="538">
        <v>11.05</v>
      </c>
      <c r="H45" s="538">
        <v>10.83</v>
      </c>
      <c r="I45" s="531">
        <v>10.68</v>
      </c>
    </row>
    <row r="46" spans="1:9">
      <c r="A46" s="523" t="s">
        <v>519</v>
      </c>
      <c r="B46" s="444"/>
      <c r="C46" s="527" t="s">
        <v>355</v>
      </c>
      <c r="D46" s="531" t="s">
        <v>694</v>
      </c>
      <c r="F46" s="527" t="s">
        <v>698</v>
      </c>
      <c r="G46" s="538">
        <v>11.05</v>
      </c>
      <c r="H46" s="538">
        <v>10.83</v>
      </c>
      <c r="I46" s="531">
        <v>10.68</v>
      </c>
    </row>
    <row r="47" spans="1:9">
      <c r="A47" s="523" t="s">
        <v>12</v>
      </c>
      <c r="B47" s="444"/>
      <c r="C47" s="527" t="s">
        <v>355</v>
      </c>
      <c r="D47" s="531" t="s">
        <v>403</v>
      </c>
      <c r="F47" s="527" t="s">
        <v>66</v>
      </c>
      <c r="G47" s="538">
        <v>11.05</v>
      </c>
      <c r="H47" s="538">
        <v>10.83</v>
      </c>
      <c r="I47" s="531">
        <v>10.68</v>
      </c>
    </row>
    <row r="48" spans="1:9">
      <c r="A48" s="523" t="s">
        <v>163</v>
      </c>
      <c r="B48" s="444"/>
      <c r="C48" s="527" t="s">
        <v>355</v>
      </c>
      <c r="D48" s="531" t="s">
        <v>389</v>
      </c>
      <c r="F48" s="527" t="s">
        <v>699</v>
      </c>
      <c r="G48" s="538">
        <v>11.05</v>
      </c>
      <c r="H48" s="538">
        <v>10.83</v>
      </c>
      <c r="I48" s="531">
        <v>10.68</v>
      </c>
    </row>
    <row r="49" spans="1:9" ht="14.25">
      <c r="A49" s="524" t="s">
        <v>703</v>
      </c>
      <c r="B49" s="444"/>
      <c r="C49" s="527" t="s">
        <v>355</v>
      </c>
      <c r="D49" s="531" t="s">
        <v>705</v>
      </c>
      <c r="F49" s="527" t="s">
        <v>524</v>
      </c>
      <c r="G49" s="538">
        <v>11.05</v>
      </c>
      <c r="H49" s="538">
        <v>10.83</v>
      </c>
      <c r="I49" s="531">
        <v>10.68</v>
      </c>
    </row>
    <row r="50" spans="1:9">
      <c r="A50" s="444"/>
      <c r="B50" s="444"/>
      <c r="C50" s="527" t="s">
        <v>355</v>
      </c>
      <c r="D50" s="531" t="s">
        <v>706</v>
      </c>
      <c r="F50" s="527" t="s">
        <v>709</v>
      </c>
      <c r="G50" s="538">
        <v>11.05</v>
      </c>
      <c r="H50" s="538">
        <v>10.83</v>
      </c>
      <c r="I50" s="531">
        <v>10.68</v>
      </c>
    </row>
    <row r="51" spans="1:9">
      <c r="A51" s="444"/>
      <c r="B51" s="444"/>
      <c r="C51" s="527" t="s">
        <v>355</v>
      </c>
      <c r="D51" s="531" t="s">
        <v>257</v>
      </c>
      <c r="F51" s="527" t="s">
        <v>564</v>
      </c>
      <c r="G51" s="538">
        <v>11.05</v>
      </c>
      <c r="H51" s="538">
        <v>10.83</v>
      </c>
      <c r="I51" s="531">
        <v>10.68</v>
      </c>
    </row>
    <row r="52" spans="1:9">
      <c r="A52" s="444"/>
      <c r="B52" s="444"/>
      <c r="C52" s="527" t="s">
        <v>355</v>
      </c>
      <c r="D52" s="531" t="s">
        <v>712</v>
      </c>
      <c r="F52" s="527" t="s">
        <v>715</v>
      </c>
      <c r="G52" s="538">
        <v>11.05</v>
      </c>
      <c r="H52" s="538">
        <v>10.83</v>
      </c>
      <c r="I52" s="531">
        <v>10.68</v>
      </c>
    </row>
    <row r="53" spans="1:9">
      <c r="A53" s="444"/>
      <c r="B53" s="444"/>
      <c r="C53" s="527" t="s">
        <v>355</v>
      </c>
      <c r="D53" s="531" t="s">
        <v>31</v>
      </c>
      <c r="F53" s="527" t="s">
        <v>721</v>
      </c>
      <c r="G53" s="538">
        <v>11.05</v>
      </c>
      <c r="H53" s="538">
        <v>10.83</v>
      </c>
      <c r="I53" s="531">
        <v>10.68</v>
      </c>
    </row>
    <row r="54" spans="1:9">
      <c r="A54" s="444"/>
      <c r="B54" s="444"/>
      <c r="C54" s="527" t="s">
        <v>355</v>
      </c>
      <c r="D54" s="531" t="s">
        <v>184</v>
      </c>
      <c r="F54" s="527" t="s">
        <v>727</v>
      </c>
      <c r="G54" s="538">
        <v>11.05</v>
      </c>
      <c r="H54" s="538">
        <v>10.83</v>
      </c>
      <c r="I54" s="531">
        <v>10.68</v>
      </c>
    </row>
    <row r="55" spans="1:9">
      <c r="A55" s="444"/>
      <c r="B55" s="444"/>
      <c r="C55" s="527" t="s">
        <v>355</v>
      </c>
      <c r="D55" s="531" t="s">
        <v>732</v>
      </c>
      <c r="F55" s="527" t="s">
        <v>504</v>
      </c>
      <c r="G55" s="538">
        <v>11.05</v>
      </c>
      <c r="H55" s="538">
        <v>10.83</v>
      </c>
      <c r="I55" s="531">
        <v>10.68</v>
      </c>
    </row>
    <row r="56" spans="1:9">
      <c r="A56" s="444"/>
      <c r="B56" s="444"/>
      <c r="C56" s="527" t="s">
        <v>355</v>
      </c>
      <c r="D56" s="531" t="s">
        <v>497</v>
      </c>
      <c r="F56" s="527" t="s">
        <v>587</v>
      </c>
      <c r="G56" s="538">
        <v>11.05</v>
      </c>
      <c r="H56" s="538">
        <v>10.83</v>
      </c>
      <c r="I56" s="531">
        <v>10.68</v>
      </c>
    </row>
    <row r="57" spans="1:9">
      <c r="A57" s="444"/>
      <c r="B57" s="444"/>
      <c r="C57" s="527" t="s">
        <v>355</v>
      </c>
      <c r="D57" s="531" t="s">
        <v>655</v>
      </c>
      <c r="F57" s="527" t="s">
        <v>733</v>
      </c>
      <c r="G57" s="538">
        <v>11.05</v>
      </c>
      <c r="H57" s="538">
        <v>10.83</v>
      </c>
      <c r="I57" s="531">
        <v>10.68</v>
      </c>
    </row>
    <row r="58" spans="1:9">
      <c r="A58" s="444"/>
      <c r="B58" s="444"/>
      <c r="C58" s="527" t="s">
        <v>355</v>
      </c>
      <c r="D58" s="531" t="s">
        <v>239</v>
      </c>
      <c r="F58" s="527" t="s">
        <v>736</v>
      </c>
      <c r="G58" s="538">
        <v>11.05</v>
      </c>
      <c r="H58" s="538">
        <v>10.83</v>
      </c>
      <c r="I58" s="531">
        <v>10.68</v>
      </c>
    </row>
    <row r="59" spans="1:9">
      <c r="A59" s="444"/>
      <c r="B59" s="444"/>
      <c r="C59" s="527" t="s">
        <v>355</v>
      </c>
      <c r="D59" s="531" t="s">
        <v>82</v>
      </c>
      <c r="F59" s="527" t="s">
        <v>739</v>
      </c>
      <c r="G59" s="538">
        <v>11.05</v>
      </c>
      <c r="H59" s="538">
        <v>10.83</v>
      </c>
      <c r="I59" s="531">
        <v>10.68</v>
      </c>
    </row>
    <row r="60" spans="1:9">
      <c r="A60" s="444"/>
      <c r="B60" s="444"/>
      <c r="C60" s="527" t="s">
        <v>355</v>
      </c>
      <c r="D60" s="531" t="s">
        <v>744</v>
      </c>
      <c r="F60" s="527" t="s">
        <v>674</v>
      </c>
      <c r="G60" s="538">
        <v>11.05</v>
      </c>
      <c r="H60" s="538">
        <v>10.83</v>
      </c>
      <c r="I60" s="531">
        <v>10.68</v>
      </c>
    </row>
    <row r="61" spans="1:9">
      <c r="A61" s="444"/>
      <c r="B61" s="444"/>
      <c r="C61" s="527" t="s">
        <v>355</v>
      </c>
      <c r="D61" s="531" t="s">
        <v>746</v>
      </c>
      <c r="F61" s="527" t="s">
        <v>747</v>
      </c>
      <c r="G61" s="538">
        <v>11.05</v>
      </c>
      <c r="H61" s="538">
        <v>10.83</v>
      </c>
      <c r="I61" s="531">
        <v>10.68</v>
      </c>
    </row>
    <row r="62" spans="1:9">
      <c r="A62" s="444"/>
      <c r="B62" s="444"/>
      <c r="C62" s="527" t="s">
        <v>355</v>
      </c>
      <c r="D62" s="531" t="s">
        <v>748</v>
      </c>
      <c r="F62" s="527" t="s">
        <v>752</v>
      </c>
      <c r="G62" s="538">
        <v>10.84</v>
      </c>
      <c r="H62" s="538">
        <v>10.66</v>
      </c>
      <c r="I62" s="531">
        <v>10.54</v>
      </c>
    </row>
    <row r="63" spans="1:9">
      <c r="A63" s="444"/>
      <c r="B63" s="444"/>
      <c r="C63" s="527" t="s">
        <v>355</v>
      </c>
      <c r="D63" s="531" t="s">
        <v>680</v>
      </c>
      <c r="F63" s="527" t="s">
        <v>575</v>
      </c>
      <c r="G63" s="538">
        <v>10.84</v>
      </c>
      <c r="H63" s="538">
        <v>10.66</v>
      </c>
      <c r="I63" s="531">
        <v>10.54</v>
      </c>
    </row>
    <row r="64" spans="1:9">
      <c r="A64" s="444"/>
      <c r="B64" s="444"/>
      <c r="C64" s="527" t="s">
        <v>355</v>
      </c>
      <c r="D64" s="531" t="s">
        <v>756</v>
      </c>
      <c r="F64" s="527" t="s">
        <v>757</v>
      </c>
      <c r="G64" s="538">
        <v>10.84</v>
      </c>
      <c r="H64" s="538">
        <v>10.66</v>
      </c>
      <c r="I64" s="531">
        <v>10.54</v>
      </c>
    </row>
    <row r="65" spans="1:9">
      <c r="A65" s="444"/>
      <c r="B65" s="444"/>
      <c r="C65" s="527" t="s">
        <v>355</v>
      </c>
      <c r="D65" s="531" t="s">
        <v>371</v>
      </c>
      <c r="F65" s="527" t="s">
        <v>671</v>
      </c>
      <c r="G65" s="538">
        <v>10.84</v>
      </c>
      <c r="H65" s="538">
        <v>10.66</v>
      </c>
      <c r="I65" s="531">
        <v>10.54</v>
      </c>
    </row>
    <row r="66" spans="1:9">
      <c r="A66" s="444"/>
      <c r="B66" s="444"/>
      <c r="C66" s="527" t="s">
        <v>355</v>
      </c>
      <c r="D66" s="531" t="s">
        <v>761</v>
      </c>
      <c r="F66" s="527" t="s">
        <v>714</v>
      </c>
      <c r="G66" s="538">
        <v>10.84</v>
      </c>
      <c r="H66" s="538">
        <v>10.66</v>
      </c>
      <c r="I66" s="531">
        <v>10.54</v>
      </c>
    </row>
    <row r="67" spans="1:9">
      <c r="A67" s="444"/>
      <c r="B67" s="444"/>
      <c r="C67" s="527" t="s">
        <v>355</v>
      </c>
      <c r="D67" s="531" t="s">
        <v>651</v>
      </c>
      <c r="F67" s="527" t="s">
        <v>762</v>
      </c>
      <c r="G67" s="538">
        <v>10.84</v>
      </c>
      <c r="H67" s="538">
        <v>10.66</v>
      </c>
      <c r="I67" s="531">
        <v>10.54</v>
      </c>
    </row>
    <row r="68" spans="1:9">
      <c r="A68" s="444"/>
      <c r="B68" s="444"/>
      <c r="C68" s="527" t="s">
        <v>355</v>
      </c>
      <c r="D68" s="531" t="s">
        <v>768</v>
      </c>
      <c r="F68" s="527" t="s">
        <v>716</v>
      </c>
      <c r="G68" s="538">
        <v>10.84</v>
      </c>
      <c r="H68" s="538">
        <v>10.66</v>
      </c>
      <c r="I68" s="531">
        <v>10.54</v>
      </c>
    </row>
    <row r="69" spans="1:9">
      <c r="A69" s="444"/>
      <c r="B69" s="444"/>
      <c r="C69" s="527" t="s">
        <v>355</v>
      </c>
      <c r="D69" s="531" t="s">
        <v>769</v>
      </c>
      <c r="F69" s="527" t="s">
        <v>771</v>
      </c>
      <c r="G69" s="538">
        <v>10.84</v>
      </c>
      <c r="H69" s="538">
        <v>10.66</v>
      </c>
      <c r="I69" s="531">
        <v>10.54</v>
      </c>
    </row>
    <row r="70" spans="1:9">
      <c r="A70" s="444"/>
      <c r="B70" s="444"/>
      <c r="C70" s="527" t="s">
        <v>355</v>
      </c>
      <c r="D70" s="531" t="s">
        <v>773</v>
      </c>
      <c r="F70" s="527" t="s">
        <v>777</v>
      </c>
      <c r="G70" s="538">
        <v>10.84</v>
      </c>
      <c r="H70" s="538">
        <v>10.66</v>
      </c>
      <c r="I70" s="531">
        <v>10.54</v>
      </c>
    </row>
    <row r="71" spans="1:9">
      <c r="A71" s="444"/>
      <c r="B71" s="444"/>
      <c r="C71" s="527" t="s">
        <v>355</v>
      </c>
      <c r="D71" s="531" t="s">
        <v>338</v>
      </c>
      <c r="F71" s="527" t="s">
        <v>778</v>
      </c>
      <c r="G71" s="538">
        <v>10.84</v>
      </c>
      <c r="H71" s="538">
        <v>10.66</v>
      </c>
      <c r="I71" s="531">
        <v>10.54</v>
      </c>
    </row>
    <row r="72" spans="1:9">
      <c r="A72" s="444"/>
      <c r="B72" s="444"/>
      <c r="C72" s="527" t="s">
        <v>355</v>
      </c>
      <c r="D72" s="531" t="s">
        <v>751</v>
      </c>
      <c r="F72" s="527" t="s">
        <v>779</v>
      </c>
      <c r="G72" s="538">
        <v>10.84</v>
      </c>
      <c r="H72" s="538">
        <v>10.66</v>
      </c>
      <c r="I72" s="531">
        <v>10.54</v>
      </c>
    </row>
    <row r="73" spans="1:9">
      <c r="A73" s="444"/>
      <c r="B73" s="444"/>
      <c r="C73" s="527" t="s">
        <v>355</v>
      </c>
      <c r="D73" s="531" t="s">
        <v>327</v>
      </c>
      <c r="F73" s="527" t="s">
        <v>782</v>
      </c>
      <c r="G73" s="538">
        <v>10.84</v>
      </c>
      <c r="H73" s="538">
        <v>10.66</v>
      </c>
      <c r="I73" s="531">
        <v>10.54</v>
      </c>
    </row>
    <row r="74" spans="1:9">
      <c r="A74" s="444"/>
      <c r="B74" s="444"/>
      <c r="C74" s="527" t="s">
        <v>355</v>
      </c>
      <c r="D74" s="531" t="s">
        <v>783</v>
      </c>
      <c r="F74" s="527" t="s">
        <v>582</v>
      </c>
      <c r="G74" s="538">
        <v>10.84</v>
      </c>
      <c r="H74" s="538">
        <v>10.66</v>
      </c>
      <c r="I74" s="531">
        <v>10.54</v>
      </c>
    </row>
    <row r="75" spans="1:9">
      <c r="A75" s="444"/>
      <c r="B75" s="444"/>
      <c r="C75" s="527" t="s">
        <v>355</v>
      </c>
      <c r="D75" s="531" t="s">
        <v>785</v>
      </c>
      <c r="F75" s="527" t="s">
        <v>790</v>
      </c>
      <c r="G75" s="538">
        <v>10.84</v>
      </c>
      <c r="H75" s="538">
        <v>10.66</v>
      </c>
      <c r="I75" s="531">
        <v>10.54</v>
      </c>
    </row>
    <row r="76" spans="1:9">
      <c r="A76" s="444"/>
      <c r="B76" s="444"/>
      <c r="C76" s="527" t="s">
        <v>355</v>
      </c>
      <c r="D76" s="531" t="s">
        <v>316</v>
      </c>
      <c r="F76" s="527" t="s">
        <v>597</v>
      </c>
      <c r="G76" s="538">
        <v>10.84</v>
      </c>
      <c r="H76" s="538">
        <v>10.66</v>
      </c>
      <c r="I76" s="531">
        <v>10.54</v>
      </c>
    </row>
    <row r="77" spans="1:9">
      <c r="A77" s="444"/>
      <c r="B77" s="444"/>
      <c r="C77" s="527" t="s">
        <v>355</v>
      </c>
      <c r="D77" s="531" t="s">
        <v>420</v>
      </c>
      <c r="F77" s="527" t="s">
        <v>391</v>
      </c>
      <c r="G77" s="538">
        <v>10.84</v>
      </c>
      <c r="H77" s="538">
        <v>10.66</v>
      </c>
      <c r="I77" s="531">
        <v>10.54</v>
      </c>
    </row>
    <row r="78" spans="1:9">
      <c r="A78" s="444"/>
      <c r="B78" s="444"/>
      <c r="C78" s="527" t="s">
        <v>355</v>
      </c>
      <c r="D78" s="531" t="s">
        <v>792</v>
      </c>
      <c r="F78" s="527" t="s">
        <v>794</v>
      </c>
      <c r="G78" s="538">
        <v>10.84</v>
      </c>
      <c r="H78" s="538">
        <v>10.66</v>
      </c>
      <c r="I78" s="531">
        <v>10.54</v>
      </c>
    </row>
    <row r="79" spans="1:9">
      <c r="A79" s="444"/>
      <c r="B79" s="444"/>
      <c r="C79" s="527" t="s">
        <v>355</v>
      </c>
      <c r="D79" s="531" t="s">
        <v>796</v>
      </c>
      <c r="F79" s="527" t="s">
        <v>780</v>
      </c>
      <c r="G79" s="538">
        <v>10.84</v>
      </c>
      <c r="H79" s="538">
        <v>10.66</v>
      </c>
      <c r="I79" s="531">
        <v>10.54</v>
      </c>
    </row>
    <row r="80" spans="1:9">
      <c r="A80" s="444"/>
      <c r="B80" s="444"/>
      <c r="C80" s="527" t="s">
        <v>355</v>
      </c>
      <c r="D80" s="531" t="s">
        <v>7</v>
      </c>
      <c r="F80" s="527" t="s">
        <v>800</v>
      </c>
      <c r="G80" s="538">
        <v>10.84</v>
      </c>
      <c r="H80" s="538">
        <v>10.66</v>
      </c>
      <c r="I80" s="531">
        <v>10.54</v>
      </c>
    </row>
    <row r="81" spans="1:9">
      <c r="A81" s="444"/>
      <c r="B81" s="444"/>
      <c r="C81" s="527" t="s">
        <v>355</v>
      </c>
      <c r="D81" s="531" t="s">
        <v>804</v>
      </c>
      <c r="F81" s="527" t="s">
        <v>806</v>
      </c>
      <c r="G81" s="538">
        <v>10.84</v>
      </c>
      <c r="H81" s="538">
        <v>10.66</v>
      </c>
      <c r="I81" s="531">
        <v>10.54</v>
      </c>
    </row>
    <row r="82" spans="1:9">
      <c r="A82" s="444"/>
      <c r="B82" s="444"/>
      <c r="C82" s="527" t="s">
        <v>355</v>
      </c>
      <c r="D82" s="531" t="s">
        <v>810</v>
      </c>
      <c r="F82" s="527" t="s">
        <v>812</v>
      </c>
      <c r="G82" s="538">
        <v>10.84</v>
      </c>
      <c r="H82" s="538">
        <v>10.66</v>
      </c>
      <c r="I82" s="531">
        <v>10.54</v>
      </c>
    </row>
    <row r="83" spans="1:9">
      <c r="A83" s="444"/>
      <c r="B83" s="444"/>
      <c r="C83" s="527" t="s">
        <v>355</v>
      </c>
      <c r="D83" s="531" t="s">
        <v>195</v>
      </c>
      <c r="F83" s="527" t="s">
        <v>141</v>
      </c>
      <c r="G83" s="538">
        <v>10.84</v>
      </c>
      <c r="H83" s="538">
        <v>10.66</v>
      </c>
      <c r="I83" s="531">
        <v>10.54</v>
      </c>
    </row>
    <row r="84" spans="1:9">
      <c r="A84" s="444"/>
      <c r="B84" s="444"/>
      <c r="C84" s="527" t="s">
        <v>355</v>
      </c>
      <c r="D84" s="531" t="s">
        <v>815</v>
      </c>
      <c r="F84" s="527" t="s">
        <v>818</v>
      </c>
      <c r="G84" s="538">
        <v>10.84</v>
      </c>
      <c r="H84" s="538">
        <v>10.66</v>
      </c>
      <c r="I84" s="531">
        <v>10.54</v>
      </c>
    </row>
    <row r="85" spans="1:9">
      <c r="A85" s="444"/>
      <c r="B85" s="444"/>
      <c r="C85" s="527" t="s">
        <v>355</v>
      </c>
      <c r="D85" s="531" t="s">
        <v>821</v>
      </c>
      <c r="F85" s="527" t="s">
        <v>823</v>
      </c>
      <c r="G85" s="538">
        <v>10.84</v>
      </c>
      <c r="H85" s="538">
        <v>10.66</v>
      </c>
      <c r="I85" s="531">
        <v>10.54</v>
      </c>
    </row>
    <row r="86" spans="1:9">
      <c r="A86" s="444"/>
      <c r="B86" s="444"/>
      <c r="C86" s="527" t="s">
        <v>355</v>
      </c>
      <c r="D86" s="531" t="s">
        <v>824</v>
      </c>
      <c r="F86" s="527" t="s">
        <v>730</v>
      </c>
      <c r="G86" s="538">
        <v>10.7</v>
      </c>
      <c r="H86" s="538">
        <v>10.55</v>
      </c>
      <c r="I86" s="531">
        <v>10.45</v>
      </c>
    </row>
    <row r="87" spans="1:9">
      <c r="A87" s="444"/>
      <c r="B87" s="444"/>
      <c r="C87" s="527" t="s">
        <v>355</v>
      </c>
      <c r="D87" s="531" t="s">
        <v>826</v>
      </c>
      <c r="F87" s="527" t="s">
        <v>451</v>
      </c>
      <c r="G87" s="538">
        <v>10.7</v>
      </c>
      <c r="H87" s="538">
        <v>10.55</v>
      </c>
      <c r="I87" s="531">
        <v>10.45</v>
      </c>
    </row>
    <row r="88" spans="1:9">
      <c r="A88" s="444"/>
      <c r="B88" s="444"/>
      <c r="C88" s="527" t="s">
        <v>355</v>
      </c>
      <c r="D88" s="531" t="s">
        <v>288</v>
      </c>
      <c r="F88" s="527" t="s">
        <v>827</v>
      </c>
      <c r="G88" s="538">
        <v>10.7</v>
      </c>
      <c r="H88" s="538">
        <v>10.55</v>
      </c>
      <c r="I88" s="531">
        <v>10.45</v>
      </c>
    </row>
    <row r="89" spans="1:9">
      <c r="A89" s="444"/>
      <c r="B89" s="444"/>
      <c r="C89" s="527" t="s">
        <v>355</v>
      </c>
      <c r="D89" s="531" t="s">
        <v>830</v>
      </c>
      <c r="F89" s="527" t="s">
        <v>204</v>
      </c>
      <c r="G89" s="538">
        <v>10.7</v>
      </c>
      <c r="H89" s="538">
        <v>10.55</v>
      </c>
      <c r="I89" s="531">
        <v>10.45</v>
      </c>
    </row>
    <row r="90" spans="1:9">
      <c r="A90" s="444"/>
      <c r="B90" s="444"/>
      <c r="C90" s="527" t="s">
        <v>355</v>
      </c>
      <c r="D90" s="531" t="s">
        <v>801</v>
      </c>
      <c r="F90" s="527" t="s">
        <v>835</v>
      </c>
      <c r="G90" s="538">
        <v>10.7</v>
      </c>
      <c r="H90" s="538">
        <v>10.55</v>
      </c>
      <c r="I90" s="531">
        <v>10.45</v>
      </c>
    </row>
    <row r="91" spans="1:9">
      <c r="A91" s="444"/>
      <c r="B91" s="444"/>
      <c r="C91" s="527" t="s">
        <v>355</v>
      </c>
      <c r="D91" s="531" t="s">
        <v>836</v>
      </c>
      <c r="F91" s="527" t="s">
        <v>839</v>
      </c>
      <c r="G91" s="538">
        <v>10.7</v>
      </c>
      <c r="H91" s="538">
        <v>10.55</v>
      </c>
      <c r="I91" s="531">
        <v>10.45</v>
      </c>
    </row>
    <row r="92" spans="1:9">
      <c r="A92" s="444"/>
      <c r="B92" s="444"/>
      <c r="C92" s="527" t="s">
        <v>355</v>
      </c>
      <c r="D92" s="531" t="s">
        <v>585</v>
      </c>
      <c r="F92" s="527" t="s">
        <v>843</v>
      </c>
      <c r="G92" s="538">
        <v>10.7</v>
      </c>
      <c r="H92" s="538">
        <v>10.55</v>
      </c>
      <c r="I92" s="531">
        <v>10.45</v>
      </c>
    </row>
    <row r="93" spans="1:9">
      <c r="A93" s="444"/>
      <c r="B93" s="444"/>
      <c r="C93" s="527" t="s">
        <v>355</v>
      </c>
      <c r="D93" s="531" t="s">
        <v>846</v>
      </c>
      <c r="F93" s="527" t="s">
        <v>849</v>
      </c>
      <c r="G93" s="538">
        <v>10.7</v>
      </c>
      <c r="H93" s="538">
        <v>10.55</v>
      </c>
      <c r="I93" s="531">
        <v>10.45</v>
      </c>
    </row>
    <row r="94" spans="1:9">
      <c r="A94" s="444"/>
      <c r="B94" s="444"/>
      <c r="C94" s="527" t="s">
        <v>355</v>
      </c>
      <c r="D94" s="531" t="s">
        <v>248</v>
      </c>
      <c r="F94" s="527" t="s">
        <v>854</v>
      </c>
      <c r="G94" s="538">
        <v>10.7</v>
      </c>
      <c r="H94" s="538">
        <v>10.55</v>
      </c>
      <c r="I94" s="531">
        <v>10.45</v>
      </c>
    </row>
    <row r="95" spans="1:9">
      <c r="A95" s="444"/>
      <c r="B95" s="444"/>
      <c r="C95" s="527" t="s">
        <v>355</v>
      </c>
      <c r="D95" s="531" t="s">
        <v>754</v>
      </c>
      <c r="F95" s="527" t="s">
        <v>697</v>
      </c>
      <c r="G95" s="538">
        <v>10.7</v>
      </c>
      <c r="H95" s="538">
        <v>10.55</v>
      </c>
      <c r="I95" s="531">
        <v>10.45</v>
      </c>
    </row>
    <row r="96" spans="1:9">
      <c r="A96" s="444"/>
      <c r="B96" s="444"/>
      <c r="C96" s="527" t="s">
        <v>355</v>
      </c>
      <c r="D96" s="531" t="s">
        <v>857</v>
      </c>
      <c r="F96" s="527" t="s">
        <v>860</v>
      </c>
      <c r="G96" s="538">
        <v>10.7</v>
      </c>
      <c r="H96" s="538">
        <v>10.55</v>
      </c>
      <c r="I96" s="531">
        <v>10.45</v>
      </c>
    </row>
    <row r="97" spans="1:9">
      <c r="A97" s="444"/>
      <c r="B97" s="444"/>
      <c r="C97" s="527" t="s">
        <v>355</v>
      </c>
      <c r="D97" s="531" t="s">
        <v>862</v>
      </c>
      <c r="F97" s="527" t="s">
        <v>62</v>
      </c>
      <c r="G97" s="538">
        <v>10.7</v>
      </c>
      <c r="H97" s="538">
        <v>10.55</v>
      </c>
      <c r="I97" s="531">
        <v>10.45</v>
      </c>
    </row>
    <row r="98" spans="1:9">
      <c r="A98" s="444"/>
      <c r="B98" s="444"/>
      <c r="C98" s="527" t="s">
        <v>355</v>
      </c>
      <c r="D98" s="531" t="s">
        <v>361</v>
      </c>
      <c r="F98" s="527" t="s">
        <v>864</v>
      </c>
      <c r="G98" s="538">
        <v>10.7</v>
      </c>
      <c r="H98" s="538">
        <v>10.55</v>
      </c>
      <c r="I98" s="531">
        <v>10.45</v>
      </c>
    </row>
    <row r="99" spans="1:9">
      <c r="A99" s="444"/>
      <c r="B99" s="444"/>
      <c r="C99" s="527" t="s">
        <v>355</v>
      </c>
      <c r="D99" s="531" t="s">
        <v>865</v>
      </c>
      <c r="F99" s="527" t="s">
        <v>52</v>
      </c>
      <c r="G99" s="538">
        <v>10.7</v>
      </c>
      <c r="H99" s="538">
        <v>10.55</v>
      </c>
      <c r="I99" s="531">
        <v>10.45</v>
      </c>
    </row>
    <row r="100" spans="1:9">
      <c r="A100" s="444"/>
      <c r="B100" s="444"/>
      <c r="C100" s="527" t="s">
        <v>355</v>
      </c>
      <c r="D100" s="531" t="s">
        <v>866</v>
      </c>
      <c r="F100" s="527" t="s">
        <v>874</v>
      </c>
      <c r="G100" s="538">
        <v>10.7</v>
      </c>
      <c r="H100" s="538">
        <v>10.55</v>
      </c>
      <c r="I100" s="531">
        <v>10.45</v>
      </c>
    </row>
    <row r="101" spans="1:9">
      <c r="A101" s="444"/>
      <c r="B101" s="444"/>
      <c r="C101" s="527" t="s">
        <v>355</v>
      </c>
      <c r="D101" s="531" t="s">
        <v>879</v>
      </c>
      <c r="F101" s="527" t="s">
        <v>126</v>
      </c>
      <c r="G101" s="538">
        <v>10.7</v>
      </c>
      <c r="H101" s="538">
        <v>10.55</v>
      </c>
      <c r="I101" s="531">
        <v>10.45</v>
      </c>
    </row>
    <row r="102" spans="1:9">
      <c r="A102" s="444"/>
      <c r="B102" s="444"/>
      <c r="C102" s="527" t="s">
        <v>355</v>
      </c>
      <c r="D102" s="531" t="s">
        <v>766</v>
      </c>
      <c r="F102" s="527" t="s">
        <v>439</v>
      </c>
      <c r="G102" s="538">
        <v>10.7</v>
      </c>
      <c r="H102" s="538">
        <v>10.55</v>
      </c>
      <c r="I102" s="531">
        <v>10.45</v>
      </c>
    </row>
    <row r="103" spans="1:9">
      <c r="A103" s="444"/>
      <c r="B103" s="444"/>
      <c r="C103" s="527" t="s">
        <v>355</v>
      </c>
      <c r="D103" s="531" t="s">
        <v>881</v>
      </c>
      <c r="F103" s="527" t="s">
        <v>13</v>
      </c>
      <c r="G103" s="538">
        <v>10.7</v>
      </c>
      <c r="H103" s="538">
        <v>10.55</v>
      </c>
      <c r="I103" s="531">
        <v>10.45</v>
      </c>
    </row>
    <row r="104" spans="1:9">
      <c r="A104" s="444"/>
      <c r="B104" s="444"/>
      <c r="C104" s="527" t="s">
        <v>355</v>
      </c>
      <c r="D104" s="531" t="s">
        <v>772</v>
      </c>
      <c r="F104" s="527" t="s">
        <v>89</v>
      </c>
      <c r="G104" s="538">
        <v>10.7</v>
      </c>
      <c r="H104" s="538">
        <v>10.55</v>
      </c>
      <c r="I104" s="531">
        <v>10.45</v>
      </c>
    </row>
    <row r="105" spans="1:9">
      <c r="A105" s="444"/>
      <c r="B105" s="444"/>
      <c r="C105" s="527" t="s">
        <v>355</v>
      </c>
      <c r="D105" s="531" t="s">
        <v>555</v>
      </c>
      <c r="F105" s="527" t="s">
        <v>550</v>
      </c>
      <c r="G105" s="538">
        <v>10.7</v>
      </c>
      <c r="H105" s="538">
        <v>10.55</v>
      </c>
      <c r="I105" s="531">
        <v>10.45</v>
      </c>
    </row>
    <row r="106" spans="1:9">
      <c r="A106" s="444"/>
      <c r="B106" s="444"/>
      <c r="C106" s="527" t="s">
        <v>355</v>
      </c>
      <c r="D106" s="531" t="s">
        <v>339</v>
      </c>
      <c r="F106" s="527" t="s">
        <v>247</v>
      </c>
      <c r="G106" s="538">
        <v>10.7</v>
      </c>
      <c r="H106" s="538">
        <v>10.55</v>
      </c>
      <c r="I106" s="531">
        <v>10.45</v>
      </c>
    </row>
    <row r="107" spans="1:9">
      <c r="A107" s="444"/>
      <c r="B107" s="444"/>
      <c r="C107" s="527" t="s">
        <v>355</v>
      </c>
      <c r="D107" s="531" t="s">
        <v>885</v>
      </c>
      <c r="F107" s="527" t="s">
        <v>311</v>
      </c>
      <c r="G107" s="538">
        <v>10.7</v>
      </c>
      <c r="H107" s="538">
        <v>10.55</v>
      </c>
      <c r="I107" s="531">
        <v>10.45</v>
      </c>
    </row>
    <row r="108" spans="1:9">
      <c r="A108" s="444"/>
      <c r="B108" s="444"/>
      <c r="C108" s="527" t="s">
        <v>355</v>
      </c>
      <c r="D108" s="531" t="s">
        <v>892</v>
      </c>
      <c r="F108" s="527" t="s">
        <v>296</v>
      </c>
      <c r="G108" s="538">
        <v>10.7</v>
      </c>
      <c r="H108" s="538">
        <v>10.55</v>
      </c>
      <c r="I108" s="531">
        <v>10.45</v>
      </c>
    </row>
    <row r="109" spans="1:9">
      <c r="A109" s="444"/>
      <c r="B109" s="444"/>
      <c r="C109" s="527" t="s">
        <v>355</v>
      </c>
      <c r="D109" s="531" t="s">
        <v>894</v>
      </c>
      <c r="F109" s="527" t="s">
        <v>896</v>
      </c>
      <c r="G109" s="538">
        <v>10.7</v>
      </c>
      <c r="H109" s="538">
        <v>10.55</v>
      </c>
      <c r="I109" s="531">
        <v>10.45</v>
      </c>
    </row>
    <row r="110" spans="1:9">
      <c r="A110" s="444"/>
      <c r="B110" s="444"/>
      <c r="C110" s="527" t="s">
        <v>355</v>
      </c>
      <c r="D110" s="531" t="s">
        <v>899</v>
      </c>
      <c r="F110" s="527" t="s">
        <v>395</v>
      </c>
      <c r="G110" s="538">
        <v>10.7</v>
      </c>
      <c r="H110" s="538">
        <v>10.55</v>
      </c>
      <c r="I110" s="531">
        <v>10.45</v>
      </c>
    </row>
    <row r="111" spans="1:9">
      <c r="A111" s="444"/>
      <c r="B111" s="444"/>
      <c r="C111" s="527" t="s">
        <v>355</v>
      </c>
      <c r="D111" s="531" t="s">
        <v>900</v>
      </c>
      <c r="F111" s="527" t="s">
        <v>816</v>
      </c>
      <c r="G111" s="538">
        <v>10.7</v>
      </c>
      <c r="H111" s="538">
        <v>10.55</v>
      </c>
      <c r="I111" s="531">
        <v>10.45</v>
      </c>
    </row>
    <row r="112" spans="1:9">
      <c r="A112" s="444"/>
      <c r="B112" s="444"/>
      <c r="C112" s="527" t="s">
        <v>355</v>
      </c>
      <c r="D112" s="531" t="s">
        <v>358</v>
      </c>
      <c r="F112" s="527" t="s">
        <v>509</v>
      </c>
      <c r="G112" s="538">
        <v>10.7</v>
      </c>
      <c r="H112" s="538">
        <v>10.55</v>
      </c>
      <c r="I112" s="531">
        <v>10.45</v>
      </c>
    </row>
    <row r="113" spans="1:9">
      <c r="A113" s="444"/>
      <c r="B113" s="444"/>
      <c r="C113" s="527" t="s">
        <v>355</v>
      </c>
      <c r="D113" s="531" t="s">
        <v>802</v>
      </c>
      <c r="F113" s="527" t="s">
        <v>404</v>
      </c>
      <c r="G113" s="538">
        <v>10.7</v>
      </c>
      <c r="H113" s="538">
        <v>10.55</v>
      </c>
      <c r="I113" s="531">
        <v>10.45</v>
      </c>
    </row>
    <row r="114" spans="1:9">
      <c r="A114" s="444"/>
      <c r="B114" s="444"/>
      <c r="C114" s="527" t="s">
        <v>355</v>
      </c>
      <c r="D114" s="531" t="s">
        <v>856</v>
      </c>
      <c r="F114" s="527" t="s">
        <v>94</v>
      </c>
      <c r="G114" s="538">
        <v>10.7</v>
      </c>
      <c r="H114" s="538">
        <v>10.55</v>
      </c>
      <c r="I114" s="531">
        <v>10.45</v>
      </c>
    </row>
    <row r="115" spans="1:9">
      <c r="A115" s="444"/>
      <c r="B115" s="444"/>
      <c r="C115" s="527" t="s">
        <v>355</v>
      </c>
      <c r="D115" s="531" t="s">
        <v>321</v>
      </c>
      <c r="F115" s="527" t="s">
        <v>122</v>
      </c>
      <c r="G115" s="538">
        <v>10.7</v>
      </c>
      <c r="H115" s="538">
        <v>10.55</v>
      </c>
      <c r="I115" s="531">
        <v>10.45</v>
      </c>
    </row>
    <row r="116" spans="1:9">
      <c r="A116" s="444"/>
      <c r="B116" s="444"/>
      <c r="C116" s="527" t="s">
        <v>355</v>
      </c>
      <c r="D116" s="531" t="s">
        <v>883</v>
      </c>
      <c r="F116" s="527" t="s">
        <v>644</v>
      </c>
      <c r="G116" s="538">
        <v>10.7</v>
      </c>
      <c r="H116" s="538">
        <v>10.55</v>
      </c>
      <c r="I116" s="531">
        <v>10.45</v>
      </c>
    </row>
    <row r="117" spans="1:9">
      <c r="A117" s="444"/>
      <c r="B117" s="444"/>
      <c r="C117" s="527" t="s">
        <v>355</v>
      </c>
      <c r="D117" s="531" t="s">
        <v>869</v>
      </c>
      <c r="F117" s="527" t="s">
        <v>23</v>
      </c>
      <c r="G117" s="538">
        <v>10.7</v>
      </c>
      <c r="H117" s="538">
        <v>10.55</v>
      </c>
      <c r="I117" s="531">
        <v>10.45</v>
      </c>
    </row>
    <row r="118" spans="1:9">
      <c r="A118" s="444"/>
      <c r="B118" s="444"/>
      <c r="C118" s="527" t="s">
        <v>355</v>
      </c>
      <c r="D118" s="531" t="s">
        <v>485</v>
      </c>
      <c r="F118" s="527" t="s">
        <v>902</v>
      </c>
      <c r="G118" s="538">
        <v>10.7</v>
      </c>
      <c r="H118" s="538">
        <v>10.55</v>
      </c>
      <c r="I118" s="531">
        <v>10.45</v>
      </c>
    </row>
    <row r="119" spans="1:9">
      <c r="A119" s="444"/>
      <c r="B119" s="444"/>
      <c r="C119" s="527" t="s">
        <v>355</v>
      </c>
      <c r="D119" s="531" t="s">
        <v>903</v>
      </c>
      <c r="F119" s="527" t="s">
        <v>601</v>
      </c>
      <c r="G119" s="538">
        <v>10.7</v>
      </c>
      <c r="H119" s="538">
        <v>10.55</v>
      </c>
      <c r="I119" s="531">
        <v>10.45</v>
      </c>
    </row>
    <row r="120" spans="1:9">
      <c r="A120" s="444"/>
      <c r="B120" s="444"/>
      <c r="C120" s="527" t="s">
        <v>355</v>
      </c>
      <c r="D120" s="531" t="s">
        <v>907</v>
      </c>
      <c r="F120" s="527" t="s">
        <v>908</v>
      </c>
      <c r="G120" s="538">
        <v>10.7</v>
      </c>
      <c r="H120" s="538">
        <v>10.55</v>
      </c>
      <c r="I120" s="531">
        <v>10.45</v>
      </c>
    </row>
    <row r="121" spans="1:9">
      <c r="A121" s="444"/>
      <c r="B121" s="444"/>
      <c r="C121" s="527" t="s">
        <v>355</v>
      </c>
      <c r="D121" s="531" t="s">
        <v>417</v>
      </c>
      <c r="F121" s="527" t="s">
        <v>909</v>
      </c>
      <c r="G121" s="538">
        <v>10.7</v>
      </c>
      <c r="H121" s="538">
        <v>10.55</v>
      </c>
      <c r="I121" s="531">
        <v>10.45</v>
      </c>
    </row>
    <row r="122" spans="1:9">
      <c r="A122" s="444"/>
      <c r="B122" s="444"/>
      <c r="C122" s="527" t="s">
        <v>355</v>
      </c>
      <c r="D122" s="531" t="s">
        <v>911</v>
      </c>
      <c r="F122" s="527" t="s">
        <v>495</v>
      </c>
      <c r="G122" s="538">
        <v>10.7</v>
      </c>
      <c r="H122" s="538">
        <v>10.55</v>
      </c>
      <c r="I122" s="531">
        <v>10.45</v>
      </c>
    </row>
    <row r="123" spans="1:9">
      <c r="A123" s="444"/>
      <c r="B123" s="444"/>
      <c r="C123" s="527" t="s">
        <v>355</v>
      </c>
      <c r="D123" s="531" t="s">
        <v>540</v>
      </c>
      <c r="F123" s="527" t="s">
        <v>211</v>
      </c>
      <c r="G123" s="538">
        <v>10.7</v>
      </c>
      <c r="H123" s="538">
        <v>10.55</v>
      </c>
      <c r="I123" s="531">
        <v>10.45</v>
      </c>
    </row>
    <row r="124" spans="1:9">
      <c r="A124" s="444"/>
      <c r="B124" s="444"/>
      <c r="C124" s="527" t="s">
        <v>355</v>
      </c>
      <c r="D124" s="531" t="s">
        <v>486</v>
      </c>
      <c r="F124" s="527" t="s">
        <v>913</v>
      </c>
      <c r="G124" s="538">
        <v>10.7</v>
      </c>
      <c r="H124" s="538">
        <v>10.55</v>
      </c>
      <c r="I124" s="531">
        <v>10.45</v>
      </c>
    </row>
    <row r="125" spans="1:9">
      <c r="A125" s="444"/>
      <c r="B125" s="444"/>
      <c r="C125" s="527" t="s">
        <v>355</v>
      </c>
      <c r="D125" s="531" t="s">
        <v>919</v>
      </c>
      <c r="F125" s="527" t="s">
        <v>925</v>
      </c>
      <c r="G125" s="538">
        <v>10.7</v>
      </c>
      <c r="H125" s="538">
        <v>10.55</v>
      </c>
      <c r="I125" s="531">
        <v>10.45</v>
      </c>
    </row>
    <row r="126" spans="1:9">
      <c r="A126" s="444"/>
      <c r="B126" s="444"/>
      <c r="C126" s="527" t="s">
        <v>355</v>
      </c>
      <c r="D126" s="531" t="s">
        <v>927</v>
      </c>
      <c r="F126" s="527" t="s">
        <v>833</v>
      </c>
      <c r="G126" s="538">
        <v>10.7</v>
      </c>
      <c r="H126" s="538">
        <v>10.55</v>
      </c>
      <c r="I126" s="531">
        <v>10.45</v>
      </c>
    </row>
    <row r="127" spans="1:9">
      <c r="A127" s="444"/>
      <c r="B127" s="444"/>
      <c r="C127" s="527" t="s">
        <v>355</v>
      </c>
      <c r="D127" s="531" t="s">
        <v>929</v>
      </c>
      <c r="F127" s="527" t="s">
        <v>735</v>
      </c>
      <c r="G127" s="538">
        <v>10.7</v>
      </c>
      <c r="H127" s="538">
        <v>10.55</v>
      </c>
      <c r="I127" s="531">
        <v>10.45</v>
      </c>
    </row>
    <row r="128" spans="1:9">
      <c r="A128" s="444"/>
      <c r="B128" s="444"/>
      <c r="C128" s="527" t="s">
        <v>355</v>
      </c>
      <c r="D128" s="531" t="s">
        <v>442</v>
      </c>
      <c r="F128" s="527" t="s">
        <v>306</v>
      </c>
      <c r="G128" s="538">
        <v>10.7</v>
      </c>
      <c r="H128" s="538">
        <v>10.55</v>
      </c>
      <c r="I128" s="531">
        <v>10.45</v>
      </c>
    </row>
    <row r="129" spans="1:9">
      <c r="A129" s="444"/>
      <c r="B129" s="444"/>
      <c r="C129" s="527" t="s">
        <v>355</v>
      </c>
      <c r="D129" s="531" t="s">
        <v>666</v>
      </c>
      <c r="F129" s="527" t="s">
        <v>687</v>
      </c>
      <c r="G129" s="538">
        <v>10.7</v>
      </c>
      <c r="H129" s="538">
        <v>10.55</v>
      </c>
      <c r="I129" s="531">
        <v>10.45</v>
      </c>
    </row>
    <row r="130" spans="1:9">
      <c r="A130" s="444"/>
      <c r="B130" s="444"/>
      <c r="C130" s="527" t="s">
        <v>355</v>
      </c>
      <c r="D130" s="531" t="s">
        <v>21</v>
      </c>
      <c r="F130" s="527" t="s">
        <v>931</v>
      </c>
      <c r="G130" s="538">
        <v>10.7</v>
      </c>
      <c r="H130" s="538">
        <v>10.55</v>
      </c>
      <c r="I130" s="531">
        <v>10.45</v>
      </c>
    </row>
    <row r="131" spans="1:9">
      <c r="A131" s="444"/>
      <c r="B131" s="444"/>
      <c r="C131" s="527" t="s">
        <v>355</v>
      </c>
      <c r="D131" s="531" t="s">
        <v>809</v>
      </c>
      <c r="F131" s="527" t="s">
        <v>932</v>
      </c>
      <c r="G131" s="538">
        <v>10.7</v>
      </c>
      <c r="H131" s="538">
        <v>10.55</v>
      </c>
      <c r="I131" s="531">
        <v>10.45</v>
      </c>
    </row>
    <row r="132" spans="1:9">
      <c r="A132" s="444"/>
      <c r="B132" s="444"/>
      <c r="C132" s="527" t="s">
        <v>355</v>
      </c>
      <c r="D132" s="531" t="s">
        <v>811</v>
      </c>
      <c r="F132" s="527" t="s">
        <v>933</v>
      </c>
      <c r="G132" s="538">
        <v>10.7</v>
      </c>
      <c r="H132" s="538">
        <v>10.55</v>
      </c>
      <c r="I132" s="531">
        <v>10.45</v>
      </c>
    </row>
    <row r="133" spans="1:9">
      <c r="A133" s="444"/>
      <c r="B133" s="444"/>
      <c r="C133" s="527" t="s">
        <v>355</v>
      </c>
      <c r="D133" s="531" t="s">
        <v>935</v>
      </c>
      <c r="F133" s="527" t="s">
        <v>611</v>
      </c>
      <c r="G133" s="538">
        <v>10.7</v>
      </c>
      <c r="H133" s="538">
        <v>10.55</v>
      </c>
      <c r="I133" s="531">
        <v>10.45</v>
      </c>
    </row>
    <row r="134" spans="1:9">
      <c r="A134" s="444"/>
      <c r="B134" s="444"/>
      <c r="C134" s="527" t="s">
        <v>355</v>
      </c>
      <c r="D134" s="531" t="s">
        <v>937</v>
      </c>
      <c r="F134" s="527" t="s">
        <v>318</v>
      </c>
      <c r="G134" s="538">
        <v>10.7</v>
      </c>
      <c r="H134" s="538">
        <v>10.55</v>
      </c>
      <c r="I134" s="531">
        <v>10.45</v>
      </c>
    </row>
    <row r="135" spans="1:9">
      <c r="A135" s="444"/>
      <c r="B135" s="444"/>
      <c r="C135" s="527" t="s">
        <v>355</v>
      </c>
      <c r="D135" s="531" t="s">
        <v>941</v>
      </c>
      <c r="F135" s="527" t="s">
        <v>574</v>
      </c>
      <c r="G135" s="538">
        <v>10.7</v>
      </c>
      <c r="H135" s="538">
        <v>10.55</v>
      </c>
      <c r="I135" s="531">
        <v>10.45</v>
      </c>
    </row>
    <row r="136" spans="1:9">
      <c r="A136" s="444"/>
      <c r="B136" s="444"/>
      <c r="C136" s="527" t="s">
        <v>355</v>
      </c>
      <c r="D136" s="531" t="s">
        <v>648</v>
      </c>
      <c r="F136" s="527" t="s">
        <v>605</v>
      </c>
      <c r="G136" s="538">
        <v>10.7</v>
      </c>
      <c r="H136" s="538">
        <v>10.55</v>
      </c>
      <c r="I136" s="531">
        <v>10.45</v>
      </c>
    </row>
    <row r="137" spans="1:9">
      <c r="A137" s="444"/>
      <c r="B137" s="444"/>
      <c r="C137" s="527" t="s">
        <v>355</v>
      </c>
      <c r="D137" s="531" t="s">
        <v>595</v>
      </c>
      <c r="F137" s="527" t="s">
        <v>944</v>
      </c>
      <c r="G137" s="538">
        <v>10.7</v>
      </c>
      <c r="H137" s="538">
        <v>10.55</v>
      </c>
      <c r="I137" s="531">
        <v>10.45</v>
      </c>
    </row>
    <row r="138" spans="1:9">
      <c r="A138" s="444"/>
      <c r="B138" s="444"/>
      <c r="C138" s="527" t="s">
        <v>355</v>
      </c>
      <c r="D138" s="531" t="s">
        <v>503</v>
      </c>
      <c r="F138" s="527" t="s">
        <v>949</v>
      </c>
      <c r="G138" s="538">
        <v>10.7</v>
      </c>
      <c r="H138" s="538">
        <v>10.55</v>
      </c>
      <c r="I138" s="531">
        <v>10.45</v>
      </c>
    </row>
    <row r="139" spans="1:9">
      <c r="A139" s="444"/>
      <c r="B139" s="444"/>
      <c r="C139" s="527" t="s">
        <v>355</v>
      </c>
      <c r="D139" s="531" t="s">
        <v>664</v>
      </c>
      <c r="F139" s="527" t="s">
        <v>904</v>
      </c>
      <c r="G139" s="538">
        <v>10.7</v>
      </c>
      <c r="H139" s="538">
        <v>10.55</v>
      </c>
      <c r="I139" s="531">
        <v>10.45</v>
      </c>
    </row>
    <row r="140" spans="1:9">
      <c r="A140" s="444"/>
      <c r="B140" s="444"/>
      <c r="C140" s="527" t="s">
        <v>355</v>
      </c>
      <c r="D140" s="531" t="s">
        <v>399</v>
      </c>
      <c r="F140" s="527" t="s">
        <v>158</v>
      </c>
      <c r="G140" s="538">
        <v>10.7</v>
      </c>
      <c r="H140" s="538">
        <v>10.55</v>
      </c>
      <c r="I140" s="531">
        <v>10.45</v>
      </c>
    </row>
    <row r="141" spans="1:9">
      <c r="A141" s="444"/>
      <c r="B141" s="444"/>
      <c r="C141" s="527" t="s">
        <v>355</v>
      </c>
      <c r="D141" s="531" t="s">
        <v>725</v>
      </c>
      <c r="F141" s="527" t="s">
        <v>952</v>
      </c>
      <c r="G141" s="538">
        <v>10.7</v>
      </c>
      <c r="H141" s="538">
        <v>10.55</v>
      </c>
      <c r="I141" s="531">
        <v>10.45</v>
      </c>
    </row>
    <row r="142" spans="1:9">
      <c r="A142" s="444"/>
      <c r="B142" s="444"/>
      <c r="C142" s="527" t="s">
        <v>355</v>
      </c>
      <c r="D142" s="531" t="s">
        <v>642</v>
      </c>
      <c r="F142" s="527" t="s">
        <v>955</v>
      </c>
      <c r="G142" s="538">
        <v>10.7</v>
      </c>
      <c r="H142" s="538">
        <v>10.55</v>
      </c>
      <c r="I142" s="531">
        <v>10.45</v>
      </c>
    </row>
    <row r="143" spans="1:9">
      <c r="A143" s="444"/>
      <c r="B143" s="444"/>
      <c r="C143" s="527" t="s">
        <v>355</v>
      </c>
      <c r="D143" s="531" t="s">
        <v>738</v>
      </c>
      <c r="F143" s="527" t="s">
        <v>566</v>
      </c>
      <c r="G143" s="538">
        <v>10.7</v>
      </c>
      <c r="H143" s="538">
        <v>10.55</v>
      </c>
      <c r="I143" s="531">
        <v>10.45</v>
      </c>
    </row>
    <row r="144" spans="1:9">
      <c r="A144" s="444"/>
      <c r="B144" s="444"/>
      <c r="C144" s="527" t="s">
        <v>355</v>
      </c>
      <c r="D144" s="531" t="s">
        <v>959</v>
      </c>
      <c r="F144" s="527" t="s">
        <v>962</v>
      </c>
      <c r="G144" s="538">
        <v>10.7</v>
      </c>
      <c r="H144" s="538">
        <v>10.55</v>
      </c>
      <c r="I144" s="531">
        <v>10.45</v>
      </c>
    </row>
    <row r="145" spans="1:9">
      <c r="A145" s="444"/>
      <c r="B145" s="444"/>
      <c r="C145" s="527" t="s">
        <v>355</v>
      </c>
      <c r="D145" s="531" t="s">
        <v>964</v>
      </c>
      <c r="F145" s="527" t="s">
        <v>966</v>
      </c>
      <c r="G145" s="538">
        <v>10.42</v>
      </c>
      <c r="H145" s="538">
        <v>10.33</v>
      </c>
      <c r="I145" s="531">
        <v>10.27</v>
      </c>
    </row>
    <row r="146" spans="1:9">
      <c r="A146" s="444"/>
      <c r="B146" s="444"/>
      <c r="C146" s="527" t="s">
        <v>355</v>
      </c>
      <c r="D146" s="531" t="s">
        <v>189</v>
      </c>
      <c r="F146" s="527" t="s">
        <v>968</v>
      </c>
      <c r="G146" s="538">
        <v>10.42</v>
      </c>
      <c r="H146" s="538">
        <v>10.33</v>
      </c>
      <c r="I146" s="531">
        <v>10.27</v>
      </c>
    </row>
    <row r="147" spans="1:9">
      <c r="A147" s="444"/>
      <c r="B147" s="444"/>
      <c r="C147" s="527" t="s">
        <v>355</v>
      </c>
      <c r="D147" s="531" t="s">
        <v>970</v>
      </c>
      <c r="F147" s="527" t="s">
        <v>346</v>
      </c>
      <c r="G147" s="538">
        <v>10.42</v>
      </c>
      <c r="H147" s="538">
        <v>10.33</v>
      </c>
      <c r="I147" s="531">
        <v>10.27</v>
      </c>
    </row>
    <row r="148" spans="1:9">
      <c r="A148" s="444"/>
      <c r="B148" s="444"/>
      <c r="C148" s="527" t="s">
        <v>355</v>
      </c>
      <c r="D148" s="531" t="s">
        <v>922</v>
      </c>
      <c r="F148" s="527" t="s">
        <v>957</v>
      </c>
      <c r="G148" s="538">
        <v>10.42</v>
      </c>
      <c r="H148" s="538">
        <v>10.33</v>
      </c>
      <c r="I148" s="531">
        <v>10.27</v>
      </c>
    </row>
    <row r="149" spans="1:9">
      <c r="A149" s="444"/>
      <c r="B149" s="444"/>
      <c r="C149" s="527" t="s">
        <v>355</v>
      </c>
      <c r="D149" s="531" t="s">
        <v>787</v>
      </c>
      <c r="F149" s="527" t="s">
        <v>897</v>
      </c>
      <c r="G149" s="538">
        <v>10.42</v>
      </c>
      <c r="H149" s="538">
        <v>10.33</v>
      </c>
      <c r="I149" s="531">
        <v>10.27</v>
      </c>
    </row>
    <row r="150" spans="1:9">
      <c r="A150" s="444"/>
      <c r="B150" s="444"/>
      <c r="C150" s="527" t="s">
        <v>355</v>
      </c>
      <c r="D150" s="531" t="s">
        <v>838</v>
      </c>
      <c r="F150" s="527" t="s">
        <v>971</v>
      </c>
      <c r="G150" s="538">
        <v>10.42</v>
      </c>
      <c r="H150" s="538">
        <v>10.33</v>
      </c>
      <c r="I150" s="531">
        <v>10.27</v>
      </c>
    </row>
    <row r="151" spans="1:9">
      <c r="A151" s="444"/>
      <c r="B151" s="444"/>
      <c r="C151" s="527" t="s">
        <v>355</v>
      </c>
      <c r="D151" s="531" t="s">
        <v>976</v>
      </c>
      <c r="F151" s="527" t="s">
        <v>978</v>
      </c>
      <c r="G151" s="538">
        <v>10.42</v>
      </c>
      <c r="H151" s="538">
        <v>10.33</v>
      </c>
      <c r="I151" s="531">
        <v>10.27</v>
      </c>
    </row>
    <row r="152" spans="1:9">
      <c r="A152" s="444"/>
      <c r="B152" s="444"/>
      <c r="C152" s="527" t="s">
        <v>355</v>
      </c>
      <c r="D152" s="531" t="s">
        <v>979</v>
      </c>
      <c r="F152" s="527" t="s">
        <v>474</v>
      </c>
      <c r="G152" s="538">
        <v>10.42</v>
      </c>
      <c r="H152" s="538">
        <v>10.33</v>
      </c>
      <c r="I152" s="531">
        <v>10.27</v>
      </c>
    </row>
    <row r="153" spans="1:9">
      <c r="A153" s="444"/>
      <c r="B153" s="444"/>
      <c r="C153" s="527" t="s">
        <v>355</v>
      </c>
      <c r="D153" s="531" t="s">
        <v>980</v>
      </c>
      <c r="F153" s="527" t="s">
        <v>35</v>
      </c>
      <c r="G153" s="538">
        <v>10.42</v>
      </c>
      <c r="H153" s="538">
        <v>10.33</v>
      </c>
      <c r="I153" s="531">
        <v>10.27</v>
      </c>
    </row>
    <row r="154" spans="1:9">
      <c r="A154" s="444"/>
      <c r="B154" s="444"/>
      <c r="C154" s="527" t="s">
        <v>355</v>
      </c>
      <c r="D154" s="531" t="s">
        <v>496</v>
      </c>
      <c r="F154" s="527" t="s">
        <v>983</v>
      </c>
      <c r="G154" s="538">
        <v>10.42</v>
      </c>
      <c r="H154" s="538">
        <v>10.33</v>
      </c>
      <c r="I154" s="531">
        <v>10.27</v>
      </c>
    </row>
    <row r="155" spans="1:9">
      <c r="A155" s="444"/>
      <c r="B155" s="444"/>
      <c r="C155" s="527" t="s">
        <v>355</v>
      </c>
      <c r="D155" s="531" t="s">
        <v>985</v>
      </c>
      <c r="F155" s="527" t="s">
        <v>945</v>
      </c>
      <c r="G155" s="538">
        <v>10.42</v>
      </c>
      <c r="H155" s="538">
        <v>10.33</v>
      </c>
      <c r="I155" s="531">
        <v>10.27</v>
      </c>
    </row>
    <row r="156" spans="1:9">
      <c r="A156" s="444"/>
      <c r="B156" s="444"/>
      <c r="C156" s="527" t="s">
        <v>355</v>
      </c>
      <c r="D156" s="531" t="s">
        <v>972</v>
      </c>
      <c r="F156" s="527" t="s">
        <v>272</v>
      </c>
      <c r="G156" s="538">
        <v>10.42</v>
      </c>
      <c r="H156" s="538">
        <v>10.33</v>
      </c>
      <c r="I156" s="531">
        <v>10.27</v>
      </c>
    </row>
    <row r="157" spans="1:9">
      <c r="A157" s="444"/>
      <c r="B157" s="444"/>
      <c r="C157" s="527" t="s">
        <v>355</v>
      </c>
      <c r="D157" s="531" t="s">
        <v>349</v>
      </c>
      <c r="F157" s="527" t="s">
        <v>283</v>
      </c>
      <c r="G157" s="538">
        <v>10.42</v>
      </c>
      <c r="H157" s="538">
        <v>10.33</v>
      </c>
      <c r="I157" s="531">
        <v>10.27</v>
      </c>
    </row>
    <row r="158" spans="1:9">
      <c r="A158" s="444"/>
      <c r="B158" s="444"/>
      <c r="C158" s="527" t="s">
        <v>355</v>
      </c>
      <c r="D158" s="531" t="s">
        <v>506</v>
      </c>
      <c r="F158" s="527" t="s">
        <v>987</v>
      </c>
      <c r="G158" s="538">
        <v>10.42</v>
      </c>
      <c r="H158" s="538">
        <v>10.33</v>
      </c>
      <c r="I158" s="531">
        <v>10.27</v>
      </c>
    </row>
    <row r="159" spans="1:9">
      <c r="A159" s="444"/>
      <c r="B159" s="444"/>
      <c r="C159" s="527" t="s">
        <v>355</v>
      </c>
      <c r="D159" s="531" t="s">
        <v>988</v>
      </c>
      <c r="F159" s="527" t="s">
        <v>695</v>
      </c>
      <c r="G159" s="538">
        <v>10.42</v>
      </c>
      <c r="H159" s="538">
        <v>10.33</v>
      </c>
      <c r="I159" s="531">
        <v>10.27</v>
      </c>
    </row>
    <row r="160" spans="1:9">
      <c r="A160" s="444"/>
      <c r="B160" s="444"/>
      <c r="C160" s="527" t="s">
        <v>355</v>
      </c>
      <c r="D160" s="531" t="s">
        <v>989</v>
      </c>
      <c r="F160" s="527" t="s">
        <v>991</v>
      </c>
      <c r="G160" s="538">
        <v>10.42</v>
      </c>
      <c r="H160" s="538">
        <v>10.33</v>
      </c>
      <c r="I160" s="531">
        <v>10.27</v>
      </c>
    </row>
    <row r="161" spans="1:9">
      <c r="A161" s="444"/>
      <c r="B161" s="444"/>
      <c r="C161" s="527" t="s">
        <v>355</v>
      </c>
      <c r="D161" s="531" t="s">
        <v>123</v>
      </c>
      <c r="F161" s="527" t="s">
        <v>993</v>
      </c>
      <c r="G161" s="538">
        <v>10.42</v>
      </c>
      <c r="H161" s="538">
        <v>10.33</v>
      </c>
      <c r="I161" s="531">
        <v>10.27</v>
      </c>
    </row>
    <row r="162" spans="1:9">
      <c r="A162" s="444"/>
      <c r="B162" s="444"/>
      <c r="C162" s="527" t="s">
        <v>355</v>
      </c>
      <c r="D162" s="531" t="s">
        <v>446</v>
      </c>
      <c r="F162" s="527" t="s">
        <v>996</v>
      </c>
      <c r="G162" s="538">
        <v>10.42</v>
      </c>
      <c r="H162" s="538">
        <v>10.33</v>
      </c>
      <c r="I162" s="531">
        <v>10.27</v>
      </c>
    </row>
    <row r="163" spans="1:9">
      <c r="A163" s="444"/>
      <c r="B163" s="444"/>
      <c r="C163" s="527" t="s">
        <v>355</v>
      </c>
      <c r="D163" s="531" t="s">
        <v>834</v>
      </c>
      <c r="F163" s="527" t="s">
        <v>458</v>
      </c>
      <c r="G163" s="538">
        <v>10.42</v>
      </c>
      <c r="H163" s="538">
        <v>10.33</v>
      </c>
      <c r="I163" s="531">
        <v>10.27</v>
      </c>
    </row>
    <row r="164" spans="1:9">
      <c r="A164" s="444"/>
      <c r="B164" s="444"/>
      <c r="C164" s="527" t="s">
        <v>355</v>
      </c>
      <c r="D164" s="531" t="s">
        <v>997</v>
      </c>
      <c r="F164" s="527" t="s">
        <v>930</v>
      </c>
      <c r="G164" s="538">
        <v>10.42</v>
      </c>
      <c r="H164" s="538">
        <v>10.33</v>
      </c>
      <c r="I164" s="531">
        <v>10.27</v>
      </c>
    </row>
    <row r="165" spans="1:9">
      <c r="A165" s="444"/>
      <c r="B165" s="444"/>
      <c r="C165" s="527" t="s">
        <v>355</v>
      </c>
      <c r="D165" s="531" t="s">
        <v>845</v>
      </c>
      <c r="F165" s="527" t="s">
        <v>999</v>
      </c>
      <c r="G165" s="538">
        <v>10.42</v>
      </c>
      <c r="H165" s="538">
        <v>10.33</v>
      </c>
      <c r="I165" s="531">
        <v>10.27</v>
      </c>
    </row>
    <row r="166" spans="1:9">
      <c r="A166" s="444"/>
      <c r="B166" s="444"/>
      <c r="C166" s="527" t="s">
        <v>355</v>
      </c>
      <c r="D166" s="531" t="s">
        <v>1002</v>
      </c>
      <c r="F166" s="527" t="s">
        <v>1003</v>
      </c>
      <c r="G166" s="538">
        <v>10.42</v>
      </c>
      <c r="H166" s="538">
        <v>10.33</v>
      </c>
      <c r="I166" s="531">
        <v>10.27</v>
      </c>
    </row>
    <row r="167" spans="1:9">
      <c r="A167" s="444"/>
      <c r="B167" s="444"/>
      <c r="C167" s="527" t="s">
        <v>355</v>
      </c>
      <c r="D167" s="531" t="s">
        <v>1005</v>
      </c>
      <c r="F167" s="527" t="s">
        <v>1006</v>
      </c>
      <c r="G167" s="538">
        <v>10.42</v>
      </c>
      <c r="H167" s="538">
        <v>10.33</v>
      </c>
      <c r="I167" s="531">
        <v>10.27</v>
      </c>
    </row>
    <row r="168" spans="1:9">
      <c r="A168" s="444"/>
      <c r="B168" s="444"/>
      <c r="C168" s="527" t="s">
        <v>355</v>
      </c>
      <c r="D168" s="531" t="s">
        <v>1009</v>
      </c>
      <c r="F168" s="527" t="s">
        <v>1013</v>
      </c>
      <c r="G168" s="538">
        <v>10.42</v>
      </c>
      <c r="H168" s="538">
        <v>10.33</v>
      </c>
      <c r="I168" s="531">
        <v>10.27</v>
      </c>
    </row>
    <row r="169" spans="1:9">
      <c r="A169" s="444"/>
      <c r="B169" s="444"/>
      <c r="C169" s="527" t="s">
        <v>355</v>
      </c>
      <c r="D169" s="531" t="s">
        <v>1014</v>
      </c>
      <c r="F169" s="527" t="s">
        <v>1017</v>
      </c>
      <c r="G169" s="538">
        <v>10.42</v>
      </c>
      <c r="H169" s="538">
        <v>10.33</v>
      </c>
      <c r="I169" s="531">
        <v>10.27</v>
      </c>
    </row>
    <row r="170" spans="1:9">
      <c r="A170" s="444"/>
      <c r="B170" s="444"/>
      <c r="C170" s="527" t="s">
        <v>355</v>
      </c>
      <c r="D170" s="531" t="s">
        <v>1018</v>
      </c>
      <c r="F170" s="527" t="s">
        <v>920</v>
      </c>
      <c r="G170" s="538">
        <v>10.42</v>
      </c>
      <c r="H170" s="538">
        <v>10.33</v>
      </c>
      <c r="I170" s="531">
        <v>10.27</v>
      </c>
    </row>
    <row r="171" spans="1:9">
      <c r="A171" s="444"/>
      <c r="B171" s="444"/>
      <c r="C171" s="527" t="s">
        <v>355</v>
      </c>
      <c r="D171" s="531" t="s">
        <v>1021</v>
      </c>
      <c r="F171" s="527" t="s">
        <v>293</v>
      </c>
      <c r="G171" s="538">
        <v>10.42</v>
      </c>
      <c r="H171" s="538">
        <v>10.33</v>
      </c>
      <c r="I171" s="531">
        <v>10.27</v>
      </c>
    </row>
    <row r="172" spans="1:9">
      <c r="A172" s="444"/>
      <c r="B172" s="444"/>
      <c r="C172" s="527" t="s">
        <v>355</v>
      </c>
      <c r="D172" s="531" t="s">
        <v>1023</v>
      </c>
      <c r="F172" s="527" t="s">
        <v>928</v>
      </c>
      <c r="G172" s="538">
        <v>10.42</v>
      </c>
      <c r="H172" s="538">
        <v>10.33</v>
      </c>
      <c r="I172" s="531">
        <v>10.27</v>
      </c>
    </row>
    <row r="173" spans="1:9">
      <c r="A173" s="444"/>
      <c r="B173" s="444"/>
      <c r="C173" s="527" t="s">
        <v>355</v>
      </c>
      <c r="D173" s="531" t="s">
        <v>1024</v>
      </c>
      <c r="F173" s="527" t="s">
        <v>1025</v>
      </c>
      <c r="G173" s="538">
        <v>10.42</v>
      </c>
      <c r="H173" s="538">
        <v>10.33</v>
      </c>
      <c r="I173" s="531">
        <v>10.27</v>
      </c>
    </row>
    <row r="174" spans="1:9">
      <c r="A174" s="444"/>
      <c r="B174" s="444"/>
      <c r="C174" s="527" t="s">
        <v>355</v>
      </c>
      <c r="D174" s="531" t="s">
        <v>1026</v>
      </c>
      <c r="F174" s="527" t="s">
        <v>80</v>
      </c>
      <c r="G174" s="538">
        <v>10.42</v>
      </c>
      <c r="H174" s="538">
        <v>10.33</v>
      </c>
      <c r="I174" s="531">
        <v>10.27</v>
      </c>
    </row>
    <row r="175" spans="1:9">
      <c r="A175" s="444"/>
      <c r="B175" s="444"/>
      <c r="C175" s="527" t="s">
        <v>355</v>
      </c>
      <c r="D175" s="531" t="s">
        <v>87</v>
      </c>
      <c r="F175" s="527" t="s">
        <v>1028</v>
      </c>
      <c r="G175" s="538">
        <v>10.42</v>
      </c>
      <c r="H175" s="538">
        <v>10.33</v>
      </c>
      <c r="I175" s="531">
        <v>10.27</v>
      </c>
    </row>
    <row r="176" spans="1:9">
      <c r="A176" s="444"/>
      <c r="B176" s="444"/>
      <c r="C176" s="527" t="s">
        <v>355</v>
      </c>
      <c r="D176" s="531" t="s">
        <v>206</v>
      </c>
      <c r="F176" s="527" t="s">
        <v>612</v>
      </c>
      <c r="G176" s="538">
        <v>10.42</v>
      </c>
      <c r="H176" s="538">
        <v>10.33</v>
      </c>
      <c r="I176" s="531">
        <v>10.27</v>
      </c>
    </row>
    <row r="177" spans="1:9">
      <c r="A177" s="444"/>
      <c r="B177" s="444"/>
      <c r="C177" s="527" t="s">
        <v>355</v>
      </c>
      <c r="D177" s="531" t="s">
        <v>18</v>
      </c>
      <c r="F177" s="527" t="s">
        <v>1031</v>
      </c>
      <c r="G177" s="538">
        <v>10.42</v>
      </c>
      <c r="H177" s="538">
        <v>10.33</v>
      </c>
      <c r="I177" s="531">
        <v>10.27</v>
      </c>
    </row>
    <row r="178" spans="1:9">
      <c r="A178" s="444"/>
      <c r="B178" s="444"/>
      <c r="C178" s="527" t="s">
        <v>355</v>
      </c>
      <c r="D178" s="531" t="s">
        <v>426</v>
      </c>
      <c r="F178" s="527" t="s">
        <v>760</v>
      </c>
      <c r="G178" s="538">
        <v>10.42</v>
      </c>
      <c r="H178" s="538">
        <v>10.33</v>
      </c>
      <c r="I178" s="531">
        <v>10.27</v>
      </c>
    </row>
    <row r="179" spans="1:9">
      <c r="A179" s="444"/>
      <c r="B179" s="444"/>
      <c r="C179" s="527" t="s">
        <v>355</v>
      </c>
      <c r="D179" s="531" t="s">
        <v>868</v>
      </c>
      <c r="F179" s="527" t="s">
        <v>398</v>
      </c>
      <c r="G179" s="538">
        <v>10.42</v>
      </c>
      <c r="H179" s="538">
        <v>10.33</v>
      </c>
      <c r="I179" s="531">
        <v>10.27</v>
      </c>
    </row>
    <row r="180" spans="1:9">
      <c r="A180" s="444"/>
      <c r="B180" s="444"/>
      <c r="C180" s="527" t="s">
        <v>355</v>
      </c>
      <c r="D180" s="531" t="s">
        <v>1033</v>
      </c>
      <c r="F180" s="527" t="s">
        <v>490</v>
      </c>
      <c r="G180" s="538">
        <v>10.42</v>
      </c>
      <c r="H180" s="538">
        <v>10.33</v>
      </c>
      <c r="I180" s="531">
        <v>10.27</v>
      </c>
    </row>
    <row r="181" spans="1:9">
      <c r="A181" s="444"/>
      <c r="B181" s="444"/>
      <c r="C181" s="527" t="s">
        <v>355</v>
      </c>
      <c r="D181" s="531" t="s">
        <v>75</v>
      </c>
      <c r="F181" s="527" t="s">
        <v>1034</v>
      </c>
      <c r="G181" s="538">
        <v>10.42</v>
      </c>
      <c r="H181" s="538">
        <v>10.33</v>
      </c>
      <c r="I181" s="531">
        <v>10.27</v>
      </c>
    </row>
    <row r="182" spans="1:9">
      <c r="A182" s="444"/>
      <c r="B182" s="444"/>
      <c r="C182" s="527" t="s">
        <v>355</v>
      </c>
      <c r="D182" s="531" t="s">
        <v>245</v>
      </c>
      <c r="F182" s="527" t="s">
        <v>1037</v>
      </c>
      <c r="G182" s="538">
        <v>10.42</v>
      </c>
      <c r="H182" s="538">
        <v>10.33</v>
      </c>
      <c r="I182" s="531">
        <v>10.27</v>
      </c>
    </row>
    <row r="183" spans="1:9">
      <c r="A183" s="444"/>
      <c r="B183" s="444"/>
      <c r="C183" s="527" t="s">
        <v>355</v>
      </c>
      <c r="D183" s="531" t="s">
        <v>1038</v>
      </c>
      <c r="F183" s="527" t="s">
        <v>1039</v>
      </c>
      <c r="G183" s="538">
        <v>10.42</v>
      </c>
      <c r="H183" s="538">
        <v>10.33</v>
      </c>
      <c r="I183" s="531">
        <v>10.27</v>
      </c>
    </row>
    <row r="184" spans="1:9">
      <c r="A184" s="444"/>
      <c r="B184" s="444"/>
      <c r="C184" s="527" t="s">
        <v>355</v>
      </c>
      <c r="D184" s="531" t="s">
        <v>1042</v>
      </c>
      <c r="F184" s="527" t="s">
        <v>1043</v>
      </c>
      <c r="G184" s="538">
        <v>10.42</v>
      </c>
      <c r="H184" s="538">
        <v>10.33</v>
      </c>
      <c r="I184" s="531">
        <v>10.27</v>
      </c>
    </row>
    <row r="185" spans="1:9">
      <c r="A185" s="444"/>
      <c r="B185" s="444"/>
      <c r="C185" s="527" t="s">
        <v>355</v>
      </c>
      <c r="D185" s="531" t="s">
        <v>708</v>
      </c>
      <c r="F185" s="527" t="s">
        <v>1045</v>
      </c>
      <c r="G185" s="538">
        <v>10.42</v>
      </c>
      <c r="H185" s="538">
        <v>10.33</v>
      </c>
      <c r="I185" s="531">
        <v>10.27</v>
      </c>
    </row>
    <row r="186" spans="1:9">
      <c r="A186" s="444"/>
      <c r="B186" s="444"/>
      <c r="C186" s="527" t="s">
        <v>355</v>
      </c>
      <c r="D186" s="531" t="s">
        <v>301</v>
      </c>
      <c r="F186" s="527" t="s">
        <v>480</v>
      </c>
      <c r="G186" s="538">
        <v>10.42</v>
      </c>
      <c r="H186" s="538">
        <v>10.33</v>
      </c>
      <c r="I186" s="531">
        <v>10.27</v>
      </c>
    </row>
    <row r="187" spans="1:9">
      <c r="A187" s="444"/>
      <c r="B187" s="444"/>
      <c r="C187" s="527" t="s">
        <v>355</v>
      </c>
      <c r="D187" s="531" t="s">
        <v>1049</v>
      </c>
      <c r="F187" s="527" t="s">
        <v>1050</v>
      </c>
      <c r="G187" s="538">
        <v>10.42</v>
      </c>
      <c r="H187" s="538">
        <v>10.33</v>
      </c>
      <c r="I187" s="531">
        <v>10.27</v>
      </c>
    </row>
    <row r="188" spans="1:9">
      <c r="A188" s="444"/>
      <c r="B188" s="444"/>
      <c r="C188" s="527" t="s">
        <v>254</v>
      </c>
      <c r="D188" s="531" t="s">
        <v>734</v>
      </c>
      <c r="F188" s="527" t="s">
        <v>377</v>
      </c>
      <c r="G188" s="538">
        <v>10.42</v>
      </c>
      <c r="H188" s="538">
        <v>10.33</v>
      </c>
      <c r="I188" s="531">
        <v>10.27</v>
      </c>
    </row>
    <row r="189" spans="1:9">
      <c r="A189" s="444"/>
      <c r="B189" s="444"/>
      <c r="C189" s="527" t="s">
        <v>254</v>
      </c>
      <c r="D189" s="531" t="s">
        <v>1052</v>
      </c>
      <c r="F189" s="527" t="s">
        <v>1054</v>
      </c>
      <c r="G189" s="538">
        <v>10.42</v>
      </c>
      <c r="H189" s="538">
        <v>10.33</v>
      </c>
      <c r="I189" s="531">
        <v>10.27</v>
      </c>
    </row>
    <row r="190" spans="1:9">
      <c r="A190" s="444"/>
      <c r="B190" s="444"/>
      <c r="C190" s="527" t="s">
        <v>254</v>
      </c>
      <c r="D190" s="531" t="s">
        <v>1056</v>
      </c>
      <c r="F190" s="527" t="s">
        <v>1057</v>
      </c>
      <c r="G190" s="538">
        <v>10.42</v>
      </c>
      <c r="H190" s="538">
        <v>10.33</v>
      </c>
      <c r="I190" s="531">
        <v>10.27</v>
      </c>
    </row>
    <row r="191" spans="1:9">
      <c r="A191" s="444"/>
      <c r="B191" s="444"/>
      <c r="C191" s="527" t="s">
        <v>254</v>
      </c>
      <c r="D191" s="531" t="s">
        <v>1061</v>
      </c>
      <c r="F191" s="527" t="s">
        <v>688</v>
      </c>
      <c r="G191" s="538">
        <v>10.42</v>
      </c>
      <c r="H191" s="538">
        <v>10.33</v>
      </c>
      <c r="I191" s="531">
        <v>10.27</v>
      </c>
    </row>
    <row r="192" spans="1:9">
      <c r="A192" s="444"/>
      <c r="B192" s="444"/>
      <c r="C192" s="527" t="s">
        <v>254</v>
      </c>
      <c r="D192" s="531" t="s">
        <v>1062</v>
      </c>
      <c r="F192" s="527" t="s">
        <v>1064</v>
      </c>
      <c r="G192" s="538">
        <v>10.42</v>
      </c>
      <c r="H192" s="538">
        <v>10.33</v>
      </c>
      <c r="I192" s="531">
        <v>10.27</v>
      </c>
    </row>
    <row r="193" spans="1:9">
      <c r="A193" s="444"/>
      <c r="B193" s="444"/>
      <c r="C193" s="527" t="s">
        <v>254</v>
      </c>
      <c r="D193" s="531" t="s">
        <v>1066</v>
      </c>
      <c r="F193" s="527" t="s">
        <v>1068</v>
      </c>
      <c r="G193" s="538">
        <v>10.42</v>
      </c>
      <c r="H193" s="538">
        <v>10.33</v>
      </c>
      <c r="I193" s="531">
        <v>10.27</v>
      </c>
    </row>
    <row r="194" spans="1:9">
      <c r="A194" s="444"/>
      <c r="B194" s="444"/>
      <c r="C194" s="527" t="s">
        <v>254</v>
      </c>
      <c r="D194" s="531" t="s">
        <v>174</v>
      </c>
      <c r="F194" s="527" t="s">
        <v>1071</v>
      </c>
      <c r="G194" s="538">
        <v>10.42</v>
      </c>
      <c r="H194" s="538">
        <v>10.33</v>
      </c>
      <c r="I194" s="531">
        <v>10.27</v>
      </c>
    </row>
    <row r="195" spans="1:9">
      <c r="A195" s="444"/>
      <c r="B195" s="444"/>
      <c r="C195" s="527" t="s">
        <v>254</v>
      </c>
      <c r="D195" s="531" t="s">
        <v>654</v>
      </c>
      <c r="F195" s="527" t="s">
        <v>1072</v>
      </c>
      <c r="G195" s="538">
        <v>10.42</v>
      </c>
      <c r="H195" s="538">
        <v>10.33</v>
      </c>
      <c r="I195" s="531">
        <v>10.27</v>
      </c>
    </row>
    <row r="196" spans="1:9">
      <c r="A196" s="444"/>
      <c r="B196" s="444"/>
      <c r="C196" s="527" t="s">
        <v>254</v>
      </c>
      <c r="D196" s="531" t="s">
        <v>1076</v>
      </c>
      <c r="F196" s="527" t="s">
        <v>1077</v>
      </c>
      <c r="G196" s="538">
        <v>10.42</v>
      </c>
      <c r="H196" s="538">
        <v>10.33</v>
      </c>
      <c r="I196" s="531">
        <v>10.27</v>
      </c>
    </row>
    <row r="197" spans="1:9">
      <c r="A197" s="444"/>
      <c r="B197" s="444"/>
      <c r="C197" s="527" t="s">
        <v>254</v>
      </c>
      <c r="D197" s="531" t="s">
        <v>1051</v>
      </c>
      <c r="F197" s="527" t="s">
        <v>1078</v>
      </c>
      <c r="G197" s="538">
        <v>10.42</v>
      </c>
      <c r="H197" s="538">
        <v>10.33</v>
      </c>
      <c r="I197" s="531">
        <v>10.27</v>
      </c>
    </row>
    <row r="198" spans="1:9">
      <c r="A198" s="444"/>
      <c r="B198" s="444"/>
      <c r="C198" s="527" t="s">
        <v>254</v>
      </c>
      <c r="D198" s="531" t="s">
        <v>1079</v>
      </c>
      <c r="F198" s="527" t="s">
        <v>1080</v>
      </c>
      <c r="G198" s="538">
        <v>10.42</v>
      </c>
      <c r="H198" s="538">
        <v>10.33</v>
      </c>
      <c r="I198" s="531">
        <v>10.27</v>
      </c>
    </row>
    <row r="199" spans="1:9">
      <c r="A199" s="444"/>
      <c r="B199" s="444"/>
      <c r="C199" s="527" t="s">
        <v>254</v>
      </c>
      <c r="D199" s="531" t="s">
        <v>385</v>
      </c>
      <c r="F199" s="527" t="s">
        <v>300</v>
      </c>
      <c r="G199" s="538">
        <v>10.42</v>
      </c>
      <c r="H199" s="538">
        <v>10.33</v>
      </c>
      <c r="I199" s="531">
        <v>10.27</v>
      </c>
    </row>
    <row r="200" spans="1:9">
      <c r="A200" s="444"/>
      <c r="B200" s="444"/>
      <c r="C200" s="527" t="s">
        <v>254</v>
      </c>
      <c r="D200" s="531" t="s">
        <v>518</v>
      </c>
      <c r="F200" s="527" t="s">
        <v>379</v>
      </c>
      <c r="G200" s="538">
        <v>10.42</v>
      </c>
      <c r="H200" s="538">
        <v>10.33</v>
      </c>
      <c r="I200" s="531">
        <v>10.27</v>
      </c>
    </row>
    <row r="201" spans="1:9">
      <c r="A201" s="444"/>
      <c r="B201" s="444"/>
      <c r="C201" s="527" t="s">
        <v>254</v>
      </c>
      <c r="D201" s="531" t="s">
        <v>1081</v>
      </c>
      <c r="F201" s="527" t="s">
        <v>1085</v>
      </c>
      <c r="G201" s="538">
        <v>10.42</v>
      </c>
      <c r="H201" s="538">
        <v>10.33</v>
      </c>
      <c r="I201" s="531">
        <v>10.27</v>
      </c>
    </row>
    <row r="202" spans="1:9">
      <c r="A202" s="444"/>
      <c r="B202" s="444"/>
      <c r="C202" s="527" t="s">
        <v>254</v>
      </c>
      <c r="D202" s="531" t="s">
        <v>1087</v>
      </c>
      <c r="F202" s="527" t="s">
        <v>534</v>
      </c>
      <c r="G202" s="538">
        <v>10.42</v>
      </c>
      <c r="H202" s="538">
        <v>10.33</v>
      </c>
      <c r="I202" s="531">
        <v>10.27</v>
      </c>
    </row>
    <row r="203" spans="1:9">
      <c r="A203" s="444"/>
      <c r="B203" s="444"/>
      <c r="C203" s="527" t="s">
        <v>254</v>
      </c>
      <c r="D203" s="531" t="s">
        <v>1090</v>
      </c>
      <c r="F203" s="527" t="s">
        <v>1091</v>
      </c>
      <c r="G203" s="538">
        <v>10.42</v>
      </c>
      <c r="H203" s="538">
        <v>10.33</v>
      </c>
      <c r="I203" s="531">
        <v>10.27</v>
      </c>
    </row>
    <row r="204" spans="1:9">
      <c r="A204" s="444"/>
      <c r="B204" s="444"/>
      <c r="C204" s="527" t="s">
        <v>254</v>
      </c>
      <c r="D204" s="531" t="s">
        <v>373</v>
      </c>
      <c r="F204" s="527" t="s">
        <v>168</v>
      </c>
      <c r="G204" s="538">
        <v>10.42</v>
      </c>
      <c r="H204" s="538">
        <v>10.33</v>
      </c>
      <c r="I204" s="531">
        <v>10.27</v>
      </c>
    </row>
    <row r="205" spans="1:9">
      <c r="A205" s="444"/>
      <c r="B205" s="444"/>
      <c r="C205" s="527" t="s">
        <v>254</v>
      </c>
      <c r="D205" s="531" t="s">
        <v>1093</v>
      </c>
      <c r="F205" s="527" t="s">
        <v>1095</v>
      </c>
      <c r="G205" s="538">
        <v>10.42</v>
      </c>
      <c r="H205" s="538">
        <v>10.33</v>
      </c>
      <c r="I205" s="531">
        <v>10.27</v>
      </c>
    </row>
    <row r="206" spans="1:9">
      <c r="A206" s="444"/>
      <c r="B206" s="444"/>
      <c r="C206" s="527" t="s">
        <v>254</v>
      </c>
      <c r="D206" s="531" t="s">
        <v>813</v>
      </c>
      <c r="F206" s="527" t="s">
        <v>1097</v>
      </c>
      <c r="G206" s="538">
        <v>10.42</v>
      </c>
      <c r="H206" s="538">
        <v>10.33</v>
      </c>
      <c r="I206" s="531">
        <v>10.27</v>
      </c>
    </row>
    <row r="207" spans="1:9">
      <c r="A207" s="444"/>
      <c r="B207" s="444"/>
      <c r="C207" s="527" t="s">
        <v>254</v>
      </c>
      <c r="D207" s="531" t="s">
        <v>958</v>
      </c>
      <c r="F207" s="527" t="s">
        <v>78</v>
      </c>
      <c r="G207" s="538">
        <v>10.42</v>
      </c>
      <c r="H207" s="538">
        <v>10.33</v>
      </c>
      <c r="I207" s="531">
        <v>10.27</v>
      </c>
    </row>
    <row r="208" spans="1:9">
      <c r="A208" s="444"/>
      <c r="B208" s="444"/>
      <c r="C208" s="527" t="s">
        <v>254</v>
      </c>
      <c r="D208" s="531" t="s">
        <v>1098</v>
      </c>
      <c r="F208" s="527" t="s">
        <v>1099</v>
      </c>
      <c r="G208" s="538">
        <v>10.42</v>
      </c>
      <c r="H208" s="538">
        <v>10.33</v>
      </c>
      <c r="I208" s="531">
        <v>10.27</v>
      </c>
    </row>
    <row r="209" spans="1:9">
      <c r="A209" s="444"/>
      <c r="B209" s="444"/>
      <c r="C209" s="527" t="s">
        <v>254</v>
      </c>
      <c r="D209" s="531" t="s">
        <v>828</v>
      </c>
      <c r="F209" s="527" t="s">
        <v>83</v>
      </c>
      <c r="G209" s="538">
        <v>10.42</v>
      </c>
      <c r="H209" s="538">
        <v>10.33</v>
      </c>
      <c r="I209" s="531">
        <v>10.27</v>
      </c>
    </row>
    <row r="210" spans="1:9">
      <c r="A210" s="444"/>
      <c r="B210" s="444"/>
      <c r="C210" s="527" t="s">
        <v>254</v>
      </c>
      <c r="D210" s="531" t="s">
        <v>1100</v>
      </c>
      <c r="F210" s="527" t="s">
        <v>125</v>
      </c>
      <c r="G210" s="538">
        <v>10.42</v>
      </c>
      <c r="H210" s="538">
        <v>10.33</v>
      </c>
      <c r="I210" s="531">
        <v>10.27</v>
      </c>
    </row>
    <row r="211" spans="1:9">
      <c r="A211" s="444"/>
      <c r="B211" s="444"/>
      <c r="C211" s="527" t="s">
        <v>254</v>
      </c>
      <c r="D211" s="531" t="s">
        <v>1101</v>
      </c>
      <c r="F211" s="527" t="s">
        <v>797</v>
      </c>
      <c r="G211" s="538">
        <v>10.42</v>
      </c>
      <c r="H211" s="538">
        <v>10.33</v>
      </c>
      <c r="I211" s="531">
        <v>10.27</v>
      </c>
    </row>
    <row r="212" spans="1:9">
      <c r="A212" s="444"/>
      <c r="B212" s="444"/>
      <c r="C212" s="527" t="s">
        <v>254</v>
      </c>
      <c r="D212" s="531" t="s">
        <v>1103</v>
      </c>
      <c r="F212" s="527" t="s">
        <v>1105</v>
      </c>
      <c r="G212" s="538">
        <v>10.42</v>
      </c>
      <c r="H212" s="538">
        <v>10.33</v>
      </c>
      <c r="I212" s="531">
        <v>10.27</v>
      </c>
    </row>
    <row r="213" spans="1:9">
      <c r="A213" s="444"/>
      <c r="B213" s="444"/>
      <c r="C213" s="527" t="s">
        <v>254</v>
      </c>
      <c r="D213" s="531" t="s">
        <v>973</v>
      </c>
      <c r="F213" s="527" t="s">
        <v>1106</v>
      </c>
      <c r="G213" s="538">
        <v>10.42</v>
      </c>
      <c r="H213" s="538">
        <v>10.33</v>
      </c>
      <c r="I213" s="531">
        <v>10.27</v>
      </c>
    </row>
    <row r="214" spans="1:9">
      <c r="A214" s="444"/>
      <c r="B214" s="444"/>
      <c r="C214" s="527" t="s">
        <v>254</v>
      </c>
      <c r="D214" s="531" t="s">
        <v>1110</v>
      </c>
      <c r="F214" s="527" t="s">
        <v>1019</v>
      </c>
      <c r="G214" s="538">
        <v>10.42</v>
      </c>
      <c r="H214" s="538">
        <v>10.33</v>
      </c>
      <c r="I214" s="531">
        <v>10.27</v>
      </c>
    </row>
    <row r="215" spans="1:9">
      <c r="A215" s="444"/>
      <c r="B215" s="444"/>
      <c r="C215" s="527" t="s">
        <v>254</v>
      </c>
      <c r="D215" s="531" t="s">
        <v>166</v>
      </c>
      <c r="F215" s="527" t="s">
        <v>216</v>
      </c>
      <c r="G215" s="538">
        <v>10.42</v>
      </c>
      <c r="H215" s="538">
        <v>10.33</v>
      </c>
      <c r="I215" s="531">
        <v>10.27</v>
      </c>
    </row>
    <row r="216" spans="1:9">
      <c r="A216" s="444"/>
      <c r="B216" s="444"/>
      <c r="C216" s="527" t="s">
        <v>254</v>
      </c>
      <c r="D216" s="531" t="s">
        <v>1111</v>
      </c>
      <c r="F216" s="527" t="s">
        <v>1112</v>
      </c>
      <c r="G216" s="538">
        <v>10.42</v>
      </c>
      <c r="H216" s="538">
        <v>10.33</v>
      </c>
      <c r="I216" s="531">
        <v>10.27</v>
      </c>
    </row>
    <row r="217" spans="1:9">
      <c r="A217" s="444"/>
      <c r="B217" s="444"/>
      <c r="C217" s="527" t="s">
        <v>254</v>
      </c>
      <c r="D217" s="531" t="s">
        <v>936</v>
      </c>
      <c r="F217" s="527" t="s">
        <v>1114</v>
      </c>
      <c r="G217" s="538">
        <v>10.42</v>
      </c>
      <c r="H217" s="538">
        <v>10.33</v>
      </c>
      <c r="I217" s="531">
        <v>10.27</v>
      </c>
    </row>
    <row r="218" spans="1:9">
      <c r="A218" s="444"/>
      <c r="B218" s="444"/>
      <c r="C218" s="527" t="s">
        <v>254</v>
      </c>
      <c r="D218" s="531" t="s">
        <v>1116</v>
      </c>
      <c r="F218" s="527" t="s">
        <v>963</v>
      </c>
      <c r="G218" s="538">
        <v>10.42</v>
      </c>
      <c r="H218" s="538">
        <v>10.33</v>
      </c>
      <c r="I218" s="531">
        <v>10.27</v>
      </c>
    </row>
    <row r="219" spans="1:9">
      <c r="A219" s="444"/>
      <c r="B219" s="444"/>
      <c r="C219" s="527" t="s">
        <v>254</v>
      </c>
      <c r="D219" s="531" t="s">
        <v>314</v>
      </c>
      <c r="F219" s="527" t="s">
        <v>1118</v>
      </c>
      <c r="G219" s="538">
        <v>10.42</v>
      </c>
      <c r="H219" s="538">
        <v>10.33</v>
      </c>
      <c r="I219" s="531">
        <v>10.27</v>
      </c>
    </row>
    <row r="220" spans="1:9">
      <c r="A220" s="444"/>
      <c r="B220" s="444"/>
      <c r="C220" s="527" t="s">
        <v>254</v>
      </c>
      <c r="D220" s="531" t="s">
        <v>299</v>
      </c>
      <c r="F220" s="527" t="s">
        <v>1121</v>
      </c>
      <c r="G220" s="538">
        <v>10.42</v>
      </c>
      <c r="H220" s="538">
        <v>10.33</v>
      </c>
      <c r="I220" s="531">
        <v>10.27</v>
      </c>
    </row>
    <row r="221" spans="1:9">
      <c r="A221" s="444"/>
      <c r="B221" s="444"/>
      <c r="C221" s="527" t="s">
        <v>254</v>
      </c>
      <c r="D221" s="531" t="s">
        <v>1124</v>
      </c>
      <c r="F221" s="527" t="s">
        <v>536</v>
      </c>
      <c r="G221" s="538">
        <v>10.42</v>
      </c>
      <c r="H221" s="538">
        <v>10.33</v>
      </c>
      <c r="I221" s="531">
        <v>10.27</v>
      </c>
    </row>
    <row r="222" spans="1:9">
      <c r="A222" s="444"/>
      <c r="B222" s="444"/>
      <c r="C222" s="527" t="s">
        <v>254</v>
      </c>
      <c r="D222" s="531" t="s">
        <v>1126</v>
      </c>
      <c r="F222" s="527" t="s">
        <v>1127</v>
      </c>
      <c r="G222" s="538">
        <v>10.42</v>
      </c>
      <c r="H222" s="538">
        <v>10.33</v>
      </c>
      <c r="I222" s="531">
        <v>10.27</v>
      </c>
    </row>
    <row r="223" spans="1:9">
      <c r="A223" s="444"/>
      <c r="B223" s="444"/>
      <c r="C223" s="527" t="s">
        <v>254</v>
      </c>
      <c r="D223" s="531" t="s">
        <v>1130</v>
      </c>
      <c r="F223" s="527" t="s">
        <v>1132</v>
      </c>
      <c r="G223" s="538">
        <v>10.42</v>
      </c>
      <c r="H223" s="538">
        <v>10.33</v>
      </c>
      <c r="I223" s="531">
        <v>10.27</v>
      </c>
    </row>
    <row r="224" spans="1:9">
      <c r="A224" s="444"/>
      <c r="B224" s="444"/>
      <c r="C224" s="527" t="s">
        <v>254</v>
      </c>
      <c r="D224" s="531" t="s">
        <v>1089</v>
      </c>
      <c r="F224" s="527" t="s">
        <v>1134</v>
      </c>
      <c r="G224" s="538">
        <v>10.42</v>
      </c>
      <c r="H224" s="538">
        <v>10.33</v>
      </c>
      <c r="I224" s="531">
        <v>10.27</v>
      </c>
    </row>
    <row r="225" spans="1:9">
      <c r="A225" s="444"/>
      <c r="B225" s="444"/>
      <c r="C225" s="527" t="s">
        <v>254</v>
      </c>
      <c r="D225" s="531" t="s">
        <v>1135</v>
      </c>
      <c r="F225" s="527" t="s">
        <v>1020</v>
      </c>
      <c r="G225" s="538">
        <v>10.42</v>
      </c>
      <c r="H225" s="538">
        <v>10.33</v>
      </c>
      <c r="I225" s="531">
        <v>10.27</v>
      </c>
    </row>
    <row r="226" spans="1:9">
      <c r="A226" s="444"/>
      <c r="B226" s="444"/>
      <c r="C226" s="527" t="s">
        <v>254</v>
      </c>
      <c r="D226" s="531" t="s">
        <v>1137</v>
      </c>
      <c r="F226" s="527" t="s">
        <v>990</v>
      </c>
      <c r="G226" s="538">
        <v>10.42</v>
      </c>
      <c r="H226" s="538">
        <v>10.33</v>
      </c>
      <c r="I226" s="531">
        <v>10.27</v>
      </c>
    </row>
    <row r="227" spans="1:9">
      <c r="A227" s="444"/>
      <c r="B227" s="444"/>
      <c r="C227" s="527" t="s">
        <v>254</v>
      </c>
      <c r="D227" s="531" t="s">
        <v>624</v>
      </c>
      <c r="F227" s="527" t="s">
        <v>185</v>
      </c>
      <c r="G227" s="538">
        <v>10.42</v>
      </c>
      <c r="H227" s="538">
        <v>10.33</v>
      </c>
      <c r="I227" s="531">
        <v>10.27</v>
      </c>
    </row>
    <row r="228" spans="1:9">
      <c r="A228" s="444"/>
      <c r="B228" s="444"/>
      <c r="C228" s="527" t="s">
        <v>307</v>
      </c>
      <c r="D228" s="531" t="s">
        <v>942</v>
      </c>
      <c r="F228" s="527" t="s">
        <v>1140</v>
      </c>
      <c r="G228" s="538">
        <v>10.42</v>
      </c>
      <c r="H228" s="538">
        <v>10.33</v>
      </c>
      <c r="I228" s="531">
        <v>10.27</v>
      </c>
    </row>
    <row r="229" spans="1:9">
      <c r="A229" s="444"/>
      <c r="B229" s="444"/>
      <c r="C229" s="527" t="s">
        <v>307</v>
      </c>
      <c r="D229" s="531" t="s">
        <v>1088</v>
      </c>
      <c r="F229" s="527" t="s">
        <v>1141</v>
      </c>
      <c r="G229" s="538">
        <v>10.42</v>
      </c>
      <c r="H229" s="538">
        <v>10.33</v>
      </c>
      <c r="I229" s="531">
        <v>10.27</v>
      </c>
    </row>
    <row r="230" spans="1:9">
      <c r="A230" s="444"/>
      <c r="B230" s="444"/>
      <c r="C230" s="527" t="s">
        <v>307</v>
      </c>
      <c r="D230" s="531" t="s">
        <v>1143</v>
      </c>
      <c r="F230" s="527" t="s">
        <v>1145</v>
      </c>
      <c r="G230" s="538">
        <v>10.42</v>
      </c>
      <c r="H230" s="538">
        <v>10.33</v>
      </c>
      <c r="I230" s="531">
        <v>10.27</v>
      </c>
    </row>
    <row r="231" spans="1:9">
      <c r="A231" s="444"/>
      <c r="B231" s="444"/>
      <c r="C231" s="527" t="s">
        <v>307</v>
      </c>
      <c r="D231" s="531" t="s">
        <v>1147</v>
      </c>
      <c r="F231" s="527" t="s">
        <v>558</v>
      </c>
      <c r="G231" s="538">
        <v>10.42</v>
      </c>
      <c r="H231" s="538">
        <v>10.33</v>
      </c>
      <c r="I231" s="531">
        <v>10.27</v>
      </c>
    </row>
    <row r="232" spans="1:9">
      <c r="A232" s="444"/>
      <c r="B232" s="444"/>
      <c r="C232" s="527" t="s">
        <v>307</v>
      </c>
      <c r="D232" s="531" t="s">
        <v>1149</v>
      </c>
      <c r="F232" s="527" t="s">
        <v>1150</v>
      </c>
      <c r="G232" s="538">
        <v>10.42</v>
      </c>
      <c r="H232" s="538">
        <v>10.33</v>
      </c>
      <c r="I232" s="531">
        <v>10.27</v>
      </c>
    </row>
    <row r="233" spans="1:9">
      <c r="A233" s="444"/>
      <c r="B233" s="444"/>
      <c r="C233" s="527" t="s">
        <v>307</v>
      </c>
      <c r="D233" s="531" t="s">
        <v>1151</v>
      </c>
      <c r="F233" s="527" t="s">
        <v>1153</v>
      </c>
      <c r="G233" s="538">
        <v>10.42</v>
      </c>
      <c r="H233" s="538">
        <v>10.33</v>
      </c>
      <c r="I233" s="531">
        <v>10.27</v>
      </c>
    </row>
    <row r="234" spans="1:9">
      <c r="A234" s="444"/>
      <c r="B234" s="444"/>
      <c r="C234" s="527" t="s">
        <v>307</v>
      </c>
      <c r="D234" s="531" t="s">
        <v>1041</v>
      </c>
      <c r="F234" s="527" t="s">
        <v>115</v>
      </c>
      <c r="G234" s="538">
        <v>10.42</v>
      </c>
      <c r="H234" s="538">
        <v>10.33</v>
      </c>
      <c r="I234" s="531">
        <v>10.27</v>
      </c>
    </row>
    <row r="235" spans="1:9">
      <c r="A235" s="444"/>
      <c r="B235" s="444"/>
      <c r="C235" s="527" t="s">
        <v>307</v>
      </c>
      <c r="D235" s="531" t="s">
        <v>1154</v>
      </c>
      <c r="F235" s="527" t="s">
        <v>344</v>
      </c>
      <c r="G235" s="538">
        <v>10.42</v>
      </c>
      <c r="H235" s="538">
        <v>10.33</v>
      </c>
      <c r="I235" s="531">
        <v>10.27</v>
      </c>
    </row>
    <row r="236" spans="1:9">
      <c r="A236" s="444"/>
      <c r="B236" s="444"/>
      <c r="C236" s="527" t="s">
        <v>307</v>
      </c>
      <c r="D236" s="531" t="s">
        <v>1155</v>
      </c>
      <c r="F236" s="527" t="s">
        <v>201</v>
      </c>
      <c r="G236" s="538">
        <v>10.42</v>
      </c>
      <c r="H236" s="538">
        <v>10.33</v>
      </c>
      <c r="I236" s="531">
        <v>10.27</v>
      </c>
    </row>
    <row r="237" spans="1:9">
      <c r="A237" s="444"/>
      <c r="B237" s="444"/>
      <c r="C237" s="527" t="s">
        <v>307</v>
      </c>
      <c r="D237" s="531" t="s">
        <v>1158</v>
      </c>
      <c r="F237" s="527" t="s">
        <v>1160</v>
      </c>
      <c r="G237" s="538">
        <v>10.42</v>
      </c>
      <c r="H237" s="538">
        <v>10.33</v>
      </c>
      <c r="I237" s="531">
        <v>10.27</v>
      </c>
    </row>
    <row r="238" spans="1:9">
      <c r="A238" s="444"/>
      <c r="B238" s="444"/>
      <c r="C238" s="527" t="s">
        <v>307</v>
      </c>
      <c r="D238" s="531" t="s">
        <v>793</v>
      </c>
      <c r="F238" s="527" t="s">
        <v>776</v>
      </c>
      <c r="G238" s="538">
        <v>10.42</v>
      </c>
      <c r="H238" s="538">
        <v>10.33</v>
      </c>
      <c r="I238" s="531">
        <v>10.27</v>
      </c>
    </row>
    <row r="239" spans="1:9">
      <c r="A239" s="444"/>
      <c r="B239" s="444"/>
      <c r="C239" s="527" t="s">
        <v>307</v>
      </c>
      <c r="D239" s="531" t="s">
        <v>1161</v>
      </c>
      <c r="F239" s="527" t="s">
        <v>1166</v>
      </c>
      <c r="G239" s="538">
        <v>10.42</v>
      </c>
      <c r="H239" s="538">
        <v>10.33</v>
      </c>
      <c r="I239" s="531">
        <v>10.27</v>
      </c>
    </row>
    <row r="240" spans="1:9">
      <c r="A240" s="444"/>
      <c r="B240" s="444"/>
      <c r="C240" s="527" t="s">
        <v>307</v>
      </c>
      <c r="D240" s="531" t="s">
        <v>521</v>
      </c>
      <c r="F240" s="527" t="s">
        <v>1167</v>
      </c>
      <c r="G240" s="538">
        <v>10.42</v>
      </c>
      <c r="H240" s="538">
        <v>10.33</v>
      </c>
      <c r="I240" s="531">
        <v>10.27</v>
      </c>
    </row>
    <row r="241" spans="1:9">
      <c r="A241" s="444"/>
      <c r="B241" s="444"/>
      <c r="C241" s="527" t="s">
        <v>307</v>
      </c>
      <c r="D241" s="531" t="s">
        <v>1168</v>
      </c>
      <c r="F241" s="527" t="s">
        <v>1169</v>
      </c>
      <c r="G241" s="538">
        <v>10.42</v>
      </c>
      <c r="H241" s="538">
        <v>10.33</v>
      </c>
      <c r="I241" s="531">
        <v>10.27</v>
      </c>
    </row>
    <row r="242" spans="1:9">
      <c r="A242" s="444"/>
      <c r="B242" s="444"/>
      <c r="C242" s="527" t="s">
        <v>307</v>
      </c>
      <c r="D242" s="531" t="s">
        <v>1172</v>
      </c>
      <c r="F242" s="527" t="s">
        <v>156</v>
      </c>
      <c r="G242" s="538">
        <v>10.42</v>
      </c>
      <c r="H242" s="538">
        <v>10.33</v>
      </c>
      <c r="I242" s="531">
        <v>10.27</v>
      </c>
    </row>
    <row r="243" spans="1:9">
      <c r="A243" s="444"/>
      <c r="B243" s="444"/>
      <c r="C243" s="527" t="s">
        <v>307</v>
      </c>
      <c r="D243" s="531" t="s">
        <v>646</v>
      </c>
      <c r="F243" s="527" t="s">
        <v>1174</v>
      </c>
      <c r="G243" s="538">
        <v>10.42</v>
      </c>
      <c r="H243" s="538">
        <v>10.33</v>
      </c>
      <c r="I243" s="531">
        <v>10.27</v>
      </c>
    </row>
    <row r="244" spans="1:9">
      <c r="A244" s="444"/>
      <c r="B244" s="444"/>
      <c r="C244" s="527" t="s">
        <v>307</v>
      </c>
      <c r="D244" s="531" t="s">
        <v>701</v>
      </c>
      <c r="F244" s="527" t="s">
        <v>1175</v>
      </c>
      <c r="G244" s="538">
        <v>10.42</v>
      </c>
      <c r="H244" s="538">
        <v>10.33</v>
      </c>
      <c r="I244" s="531">
        <v>10.27</v>
      </c>
    </row>
    <row r="245" spans="1:9">
      <c r="A245" s="444"/>
      <c r="B245" s="444"/>
      <c r="C245" s="527" t="s">
        <v>307</v>
      </c>
      <c r="D245" s="531" t="s">
        <v>953</v>
      </c>
      <c r="F245" s="527" t="s">
        <v>1176</v>
      </c>
      <c r="G245" s="538">
        <v>10.42</v>
      </c>
      <c r="H245" s="538">
        <v>10.33</v>
      </c>
      <c r="I245" s="531">
        <v>10.27</v>
      </c>
    </row>
    <row r="246" spans="1:9">
      <c r="A246" s="444"/>
      <c r="B246" s="444"/>
      <c r="C246" s="527" t="s">
        <v>307</v>
      </c>
      <c r="D246" s="531" t="s">
        <v>1177</v>
      </c>
      <c r="F246" s="527" t="s">
        <v>502</v>
      </c>
      <c r="G246" s="538">
        <v>10.42</v>
      </c>
      <c r="H246" s="538">
        <v>10.33</v>
      </c>
      <c r="I246" s="531">
        <v>10.27</v>
      </c>
    </row>
    <row r="247" spans="1:9">
      <c r="A247" s="444"/>
      <c r="B247" s="444"/>
      <c r="C247" s="527" t="s">
        <v>307</v>
      </c>
      <c r="D247" s="531" t="s">
        <v>719</v>
      </c>
      <c r="F247" s="527" t="s">
        <v>1178</v>
      </c>
      <c r="G247" s="538">
        <v>10.42</v>
      </c>
      <c r="H247" s="538">
        <v>10.33</v>
      </c>
      <c r="I247" s="531">
        <v>10.27</v>
      </c>
    </row>
    <row r="248" spans="1:9">
      <c r="A248" s="444"/>
      <c r="B248" s="444"/>
      <c r="C248" s="527" t="s">
        <v>307</v>
      </c>
      <c r="D248" s="531" t="s">
        <v>1181</v>
      </c>
      <c r="F248" s="527" t="s">
        <v>1122</v>
      </c>
      <c r="G248" s="538">
        <v>10.42</v>
      </c>
      <c r="H248" s="538">
        <v>10.33</v>
      </c>
      <c r="I248" s="531">
        <v>10.27</v>
      </c>
    </row>
    <row r="249" spans="1:9">
      <c r="A249" s="444"/>
      <c r="B249" s="444"/>
      <c r="C249" s="527" t="s">
        <v>307</v>
      </c>
      <c r="D249" s="531" t="s">
        <v>820</v>
      </c>
      <c r="F249" s="527" t="s">
        <v>568</v>
      </c>
      <c r="G249" s="538">
        <v>10.42</v>
      </c>
      <c r="H249" s="538">
        <v>10.33</v>
      </c>
      <c r="I249" s="531">
        <v>10.27</v>
      </c>
    </row>
    <row r="250" spans="1:9">
      <c r="A250" s="444"/>
      <c r="B250" s="444"/>
      <c r="C250" s="527" t="s">
        <v>307</v>
      </c>
      <c r="D250" s="531" t="s">
        <v>1183</v>
      </c>
      <c r="F250" s="527" t="s">
        <v>781</v>
      </c>
      <c r="G250" s="538">
        <v>10.42</v>
      </c>
      <c r="H250" s="538">
        <v>10.33</v>
      </c>
      <c r="I250" s="531">
        <v>10.27</v>
      </c>
    </row>
    <row r="251" spans="1:9">
      <c r="A251" s="444"/>
      <c r="B251" s="444"/>
      <c r="C251" s="527" t="s">
        <v>307</v>
      </c>
      <c r="D251" s="531" t="s">
        <v>1185</v>
      </c>
      <c r="F251" s="527" t="s">
        <v>88</v>
      </c>
      <c r="G251" s="538">
        <v>10.42</v>
      </c>
      <c r="H251" s="538">
        <v>10.33</v>
      </c>
      <c r="I251" s="531">
        <v>10.27</v>
      </c>
    </row>
    <row r="252" spans="1:9">
      <c r="A252" s="444"/>
      <c r="B252" s="444"/>
      <c r="C252" s="527" t="s">
        <v>307</v>
      </c>
      <c r="D252" s="531" t="s">
        <v>1188</v>
      </c>
      <c r="F252" s="527" t="s">
        <v>1190</v>
      </c>
      <c r="G252" s="538">
        <v>10.42</v>
      </c>
      <c r="H252" s="538">
        <v>10.33</v>
      </c>
      <c r="I252" s="531">
        <v>10.27</v>
      </c>
    </row>
    <row r="253" spans="1:9">
      <c r="A253" s="444"/>
      <c r="B253" s="444"/>
      <c r="C253" s="527" t="s">
        <v>307</v>
      </c>
      <c r="D253" s="531" t="s">
        <v>459</v>
      </c>
      <c r="F253" s="527" t="s">
        <v>729</v>
      </c>
      <c r="G253" s="538">
        <v>10.42</v>
      </c>
      <c r="H253" s="538">
        <v>10.33</v>
      </c>
      <c r="I253" s="531">
        <v>10.27</v>
      </c>
    </row>
    <row r="254" spans="1:9">
      <c r="A254" s="444"/>
      <c r="B254" s="444"/>
      <c r="C254" s="527" t="s">
        <v>307</v>
      </c>
      <c r="D254" s="531" t="s">
        <v>640</v>
      </c>
      <c r="F254" s="527" t="s">
        <v>870</v>
      </c>
      <c r="G254" s="538">
        <v>10.42</v>
      </c>
      <c r="H254" s="538">
        <v>10.33</v>
      </c>
      <c r="I254" s="531">
        <v>10.27</v>
      </c>
    </row>
    <row r="255" spans="1:9">
      <c r="A255" s="444"/>
      <c r="B255" s="444"/>
      <c r="C255" s="527" t="s">
        <v>307</v>
      </c>
      <c r="D255" s="531" t="s">
        <v>1063</v>
      </c>
      <c r="F255" s="527" t="s">
        <v>1191</v>
      </c>
      <c r="G255" s="538">
        <v>10.42</v>
      </c>
      <c r="H255" s="538">
        <v>10.33</v>
      </c>
      <c r="I255" s="531">
        <v>10.27</v>
      </c>
    </row>
    <row r="256" spans="1:9">
      <c r="A256" s="444"/>
      <c r="B256" s="444"/>
      <c r="C256" s="527" t="s">
        <v>307</v>
      </c>
      <c r="D256" s="531" t="s">
        <v>285</v>
      </c>
      <c r="F256" s="527" t="s">
        <v>1195</v>
      </c>
      <c r="G256" s="538">
        <v>10.42</v>
      </c>
      <c r="H256" s="538">
        <v>10.33</v>
      </c>
      <c r="I256" s="531">
        <v>10.27</v>
      </c>
    </row>
    <row r="257" spans="1:9">
      <c r="A257" s="444"/>
      <c r="B257" s="444"/>
      <c r="C257" s="527" t="s">
        <v>307</v>
      </c>
      <c r="D257" s="531" t="s">
        <v>414</v>
      </c>
      <c r="F257" s="527" t="s">
        <v>1173</v>
      </c>
      <c r="G257" s="538">
        <v>10.42</v>
      </c>
      <c r="H257" s="538">
        <v>10.33</v>
      </c>
      <c r="I257" s="531">
        <v>10.27</v>
      </c>
    </row>
    <row r="258" spans="1:9">
      <c r="A258" s="444"/>
      <c r="B258" s="444"/>
      <c r="C258" s="527" t="s">
        <v>307</v>
      </c>
      <c r="D258" s="531" t="s">
        <v>1197</v>
      </c>
      <c r="F258" s="527" t="s">
        <v>479</v>
      </c>
      <c r="G258" s="538">
        <v>10.42</v>
      </c>
      <c r="H258" s="538">
        <v>10.33</v>
      </c>
      <c r="I258" s="531">
        <v>10.27</v>
      </c>
    </row>
    <row r="259" spans="1:9">
      <c r="A259" s="444"/>
      <c r="B259" s="444"/>
      <c r="C259" s="527" t="s">
        <v>307</v>
      </c>
      <c r="D259" s="531" t="s">
        <v>388</v>
      </c>
      <c r="F259" s="527" t="s">
        <v>1074</v>
      </c>
      <c r="G259" s="538">
        <v>10.42</v>
      </c>
      <c r="H259" s="538">
        <v>10.33</v>
      </c>
      <c r="I259" s="531">
        <v>10.27</v>
      </c>
    </row>
    <row r="260" spans="1:9">
      <c r="A260" s="444"/>
      <c r="B260" s="444"/>
      <c r="C260" s="527" t="s">
        <v>307</v>
      </c>
      <c r="D260" s="531" t="s">
        <v>1198</v>
      </c>
      <c r="F260" s="527" t="s">
        <v>1164</v>
      </c>
      <c r="G260" s="538">
        <v>10.42</v>
      </c>
      <c r="H260" s="538">
        <v>10.33</v>
      </c>
      <c r="I260" s="531">
        <v>10.27</v>
      </c>
    </row>
    <row r="261" spans="1:9">
      <c r="A261" s="444"/>
      <c r="B261" s="444"/>
      <c r="C261" s="527" t="s">
        <v>262</v>
      </c>
      <c r="D261" s="531" t="s">
        <v>966</v>
      </c>
      <c r="F261" s="527" t="s">
        <v>1047</v>
      </c>
      <c r="G261" s="538">
        <v>10.42</v>
      </c>
      <c r="H261" s="538">
        <v>10.33</v>
      </c>
      <c r="I261" s="531">
        <v>10.27</v>
      </c>
    </row>
    <row r="262" spans="1:9">
      <c r="A262" s="444"/>
      <c r="B262" s="444"/>
      <c r="C262" s="527" t="s">
        <v>262</v>
      </c>
      <c r="D262" s="531" t="s">
        <v>1200</v>
      </c>
      <c r="F262" s="527" t="s">
        <v>143</v>
      </c>
      <c r="G262" s="538">
        <v>10.42</v>
      </c>
      <c r="H262" s="538">
        <v>10.33</v>
      </c>
      <c r="I262" s="531">
        <v>10.27</v>
      </c>
    </row>
    <row r="263" spans="1:9">
      <c r="A263" s="444"/>
      <c r="B263" s="444"/>
      <c r="C263" s="527" t="s">
        <v>262</v>
      </c>
      <c r="D263" s="531" t="s">
        <v>1148</v>
      </c>
      <c r="F263" s="527" t="s">
        <v>1203</v>
      </c>
      <c r="G263" s="538">
        <v>10.42</v>
      </c>
      <c r="H263" s="538">
        <v>10.33</v>
      </c>
      <c r="I263" s="531">
        <v>10.27</v>
      </c>
    </row>
    <row r="264" spans="1:9">
      <c r="A264" s="444"/>
      <c r="B264" s="444"/>
      <c r="C264" s="527" t="s">
        <v>262</v>
      </c>
      <c r="D264" s="531" t="s">
        <v>1205</v>
      </c>
      <c r="F264" s="527" t="s">
        <v>1207</v>
      </c>
      <c r="G264" s="538">
        <v>10.42</v>
      </c>
      <c r="H264" s="538">
        <v>10.33</v>
      </c>
      <c r="I264" s="531">
        <v>10.27</v>
      </c>
    </row>
    <row r="265" spans="1:9">
      <c r="A265" s="444"/>
      <c r="B265" s="444"/>
      <c r="C265" s="527" t="s">
        <v>262</v>
      </c>
      <c r="D265" s="531" t="s">
        <v>1210</v>
      </c>
      <c r="F265" s="527" t="s">
        <v>1204</v>
      </c>
      <c r="G265" s="538">
        <v>10.42</v>
      </c>
      <c r="H265" s="538">
        <v>10.33</v>
      </c>
      <c r="I265" s="531">
        <v>10.27</v>
      </c>
    </row>
    <row r="266" spans="1:9">
      <c r="A266" s="444"/>
      <c r="B266" s="444"/>
      <c r="C266" s="527" t="s">
        <v>262</v>
      </c>
      <c r="D266" s="531" t="s">
        <v>1211</v>
      </c>
      <c r="F266" s="527" t="s">
        <v>956</v>
      </c>
      <c r="G266" s="538">
        <v>10.42</v>
      </c>
      <c r="H266" s="538">
        <v>10.33</v>
      </c>
      <c r="I266" s="531">
        <v>10.27</v>
      </c>
    </row>
    <row r="267" spans="1:9">
      <c r="A267" s="444"/>
      <c r="B267" s="444"/>
      <c r="C267" s="527" t="s">
        <v>262</v>
      </c>
      <c r="D267" s="531" t="s">
        <v>1212</v>
      </c>
      <c r="F267" s="527" t="s">
        <v>1215</v>
      </c>
      <c r="G267" s="538">
        <v>10.42</v>
      </c>
      <c r="H267" s="538">
        <v>10.33</v>
      </c>
      <c r="I267" s="531">
        <v>10.27</v>
      </c>
    </row>
    <row r="268" spans="1:9">
      <c r="A268" s="444"/>
      <c r="B268" s="444"/>
      <c r="C268" s="527" t="s">
        <v>262</v>
      </c>
      <c r="D268" s="531" t="s">
        <v>450</v>
      </c>
      <c r="F268" s="527" t="s">
        <v>1065</v>
      </c>
      <c r="G268" s="538">
        <v>10.42</v>
      </c>
      <c r="H268" s="538">
        <v>10.33</v>
      </c>
      <c r="I268" s="531">
        <v>10.27</v>
      </c>
    </row>
    <row r="269" spans="1:9">
      <c r="A269" s="444"/>
      <c r="B269" s="444"/>
      <c r="C269" s="527" t="s">
        <v>262</v>
      </c>
      <c r="D269" s="531" t="s">
        <v>183</v>
      </c>
      <c r="F269" s="527" t="s">
        <v>884</v>
      </c>
      <c r="G269" s="538">
        <v>10.42</v>
      </c>
      <c r="H269" s="538">
        <v>10.33</v>
      </c>
      <c r="I269" s="531">
        <v>10.27</v>
      </c>
    </row>
    <row r="270" spans="1:9">
      <c r="A270" s="444"/>
      <c r="B270" s="444"/>
      <c r="C270" s="527" t="s">
        <v>262</v>
      </c>
      <c r="D270" s="531" t="s">
        <v>1060</v>
      </c>
      <c r="F270" s="527" t="s">
        <v>220</v>
      </c>
      <c r="G270" s="538">
        <v>10.42</v>
      </c>
      <c r="H270" s="538">
        <v>10.33</v>
      </c>
      <c r="I270" s="531">
        <v>10.27</v>
      </c>
    </row>
    <row r="271" spans="1:9">
      <c r="A271" s="444"/>
      <c r="B271" s="444"/>
      <c r="C271" s="527" t="s">
        <v>262</v>
      </c>
      <c r="D271" s="531" t="s">
        <v>161</v>
      </c>
      <c r="F271" s="527" t="s">
        <v>1040</v>
      </c>
      <c r="G271" s="538">
        <v>10.42</v>
      </c>
      <c r="H271" s="538">
        <v>10.33</v>
      </c>
      <c r="I271" s="531">
        <v>10.27</v>
      </c>
    </row>
    <row r="272" spans="1:9">
      <c r="A272" s="444"/>
      <c r="B272" s="444"/>
      <c r="C272" s="527" t="s">
        <v>262</v>
      </c>
      <c r="D272" s="531" t="s">
        <v>623</v>
      </c>
      <c r="F272" s="527" t="s">
        <v>889</v>
      </c>
      <c r="G272" s="538">
        <v>10.42</v>
      </c>
      <c r="H272" s="538">
        <v>10.33</v>
      </c>
      <c r="I272" s="531">
        <v>10.27</v>
      </c>
    </row>
    <row r="273" spans="1:9">
      <c r="A273" s="444"/>
      <c r="B273" s="444"/>
      <c r="C273" s="527" t="s">
        <v>262</v>
      </c>
      <c r="D273" s="531" t="s">
        <v>453</v>
      </c>
      <c r="F273" s="527" t="s">
        <v>1218</v>
      </c>
      <c r="G273" s="538">
        <v>10.42</v>
      </c>
      <c r="H273" s="538">
        <v>10.33</v>
      </c>
      <c r="I273" s="531">
        <v>10.27</v>
      </c>
    </row>
    <row r="274" spans="1:9">
      <c r="A274" s="444"/>
      <c r="B274" s="444"/>
      <c r="C274" s="527" t="s">
        <v>262</v>
      </c>
      <c r="D274" s="531" t="s">
        <v>918</v>
      </c>
      <c r="F274" s="527" t="s">
        <v>1219</v>
      </c>
      <c r="G274" s="538">
        <v>10.42</v>
      </c>
      <c r="H274" s="538">
        <v>10.33</v>
      </c>
      <c r="I274" s="531">
        <v>10.27</v>
      </c>
    </row>
    <row r="275" spans="1:9">
      <c r="A275" s="444"/>
      <c r="B275" s="444"/>
      <c r="C275" s="527" t="s">
        <v>262</v>
      </c>
      <c r="D275" s="531" t="s">
        <v>1220</v>
      </c>
      <c r="F275" s="527" t="s">
        <v>1073</v>
      </c>
      <c r="G275" s="538">
        <v>10.42</v>
      </c>
      <c r="H275" s="538">
        <v>10.33</v>
      </c>
      <c r="I275" s="531">
        <v>10.27</v>
      </c>
    </row>
    <row r="276" spans="1:9">
      <c r="A276" s="444"/>
      <c r="B276" s="444"/>
      <c r="C276" s="527" t="s">
        <v>262</v>
      </c>
      <c r="D276" s="531" t="s">
        <v>1222</v>
      </c>
      <c r="F276" s="527" t="s">
        <v>1223</v>
      </c>
      <c r="G276" s="538">
        <v>10.42</v>
      </c>
      <c r="H276" s="538">
        <v>10.33</v>
      </c>
      <c r="I276" s="531">
        <v>10.27</v>
      </c>
    </row>
    <row r="277" spans="1:9">
      <c r="A277" s="444"/>
      <c r="B277" s="444"/>
      <c r="C277" s="527" t="s">
        <v>262</v>
      </c>
      <c r="D277" s="531" t="s">
        <v>1030</v>
      </c>
      <c r="F277" s="527" t="s">
        <v>1225</v>
      </c>
      <c r="G277" s="538">
        <v>10.42</v>
      </c>
      <c r="H277" s="538">
        <v>10.33</v>
      </c>
      <c r="I277" s="531">
        <v>10.27</v>
      </c>
    </row>
    <row r="278" spans="1:9">
      <c r="A278" s="444"/>
      <c r="B278" s="444"/>
      <c r="C278" s="527" t="s">
        <v>262</v>
      </c>
      <c r="D278" s="531" t="s">
        <v>382</v>
      </c>
      <c r="F278" s="527" t="s">
        <v>1217</v>
      </c>
      <c r="G278" s="538">
        <v>10.42</v>
      </c>
      <c r="H278" s="538">
        <v>10.33</v>
      </c>
      <c r="I278" s="531">
        <v>10.27</v>
      </c>
    </row>
    <row r="279" spans="1:9">
      <c r="A279" s="444"/>
      <c r="B279" s="444"/>
      <c r="C279" s="527" t="s">
        <v>262</v>
      </c>
      <c r="D279" s="531" t="s">
        <v>1228</v>
      </c>
      <c r="F279" s="527" t="s">
        <v>203</v>
      </c>
      <c r="G279" s="538">
        <v>10.42</v>
      </c>
      <c r="H279" s="538">
        <v>10.33</v>
      </c>
      <c r="I279" s="531">
        <v>10.27</v>
      </c>
    </row>
    <row r="280" spans="1:9">
      <c r="A280" s="444"/>
      <c r="B280" s="444"/>
      <c r="C280" s="527" t="s">
        <v>262</v>
      </c>
      <c r="D280" s="531" t="s">
        <v>1233</v>
      </c>
      <c r="F280" s="527" t="s">
        <v>1234</v>
      </c>
      <c r="G280" s="538">
        <v>10.42</v>
      </c>
      <c r="H280" s="538">
        <v>10.33</v>
      </c>
      <c r="I280" s="531">
        <v>10.27</v>
      </c>
    </row>
    <row r="281" spans="1:9">
      <c r="A281" s="444"/>
      <c r="B281" s="444"/>
      <c r="C281" s="527" t="s">
        <v>262</v>
      </c>
      <c r="D281" s="531" t="s">
        <v>583</v>
      </c>
      <c r="F281" s="527" t="s">
        <v>397</v>
      </c>
      <c r="G281" s="538">
        <v>10.42</v>
      </c>
      <c r="H281" s="538">
        <v>10.33</v>
      </c>
      <c r="I281" s="531">
        <v>10.27</v>
      </c>
    </row>
    <row r="282" spans="1:9">
      <c r="A282" s="444"/>
      <c r="B282" s="444"/>
      <c r="C282" s="527" t="s">
        <v>262</v>
      </c>
      <c r="D282" s="531" t="s">
        <v>422</v>
      </c>
      <c r="F282" s="527" t="s">
        <v>359</v>
      </c>
      <c r="G282" s="538">
        <v>10.210000000000001</v>
      </c>
      <c r="H282" s="538">
        <v>10.17</v>
      </c>
      <c r="I282" s="531">
        <v>10.14</v>
      </c>
    </row>
    <row r="283" spans="1:9">
      <c r="A283" s="444"/>
      <c r="B283" s="444"/>
      <c r="C283" s="527" t="s">
        <v>262</v>
      </c>
      <c r="D283" s="531" t="s">
        <v>867</v>
      </c>
      <c r="F283" s="527" t="s">
        <v>1235</v>
      </c>
      <c r="G283" s="538">
        <v>10.210000000000001</v>
      </c>
      <c r="H283" s="538">
        <v>10.17</v>
      </c>
      <c r="I283" s="531">
        <v>10.14</v>
      </c>
    </row>
    <row r="284" spans="1:9">
      <c r="A284" s="444"/>
      <c r="B284" s="444"/>
      <c r="C284" s="527" t="s">
        <v>262</v>
      </c>
      <c r="D284" s="531" t="s">
        <v>1236</v>
      </c>
      <c r="F284" s="527" t="s">
        <v>476</v>
      </c>
      <c r="G284" s="538">
        <v>10.210000000000001</v>
      </c>
      <c r="H284" s="538">
        <v>10.17</v>
      </c>
      <c r="I284" s="531">
        <v>10.14</v>
      </c>
    </row>
    <row r="285" spans="1:9">
      <c r="A285" s="444"/>
      <c r="B285" s="444"/>
      <c r="C285" s="527" t="s">
        <v>262</v>
      </c>
      <c r="D285" s="531" t="s">
        <v>1237</v>
      </c>
      <c r="F285" s="527" t="s">
        <v>1238</v>
      </c>
      <c r="G285" s="538">
        <v>10.210000000000001</v>
      </c>
      <c r="H285" s="538">
        <v>10.17</v>
      </c>
      <c r="I285" s="531">
        <v>10.14</v>
      </c>
    </row>
    <row r="286" spans="1:9">
      <c r="A286" s="444"/>
      <c r="B286" s="444"/>
      <c r="C286" s="527" t="s">
        <v>262</v>
      </c>
      <c r="D286" s="531" t="s">
        <v>1240</v>
      </c>
      <c r="F286" s="527" t="s">
        <v>1241</v>
      </c>
      <c r="G286" s="538">
        <v>10.210000000000001</v>
      </c>
      <c r="H286" s="538">
        <v>10.17</v>
      </c>
      <c r="I286" s="531">
        <v>10.14</v>
      </c>
    </row>
    <row r="287" spans="1:9">
      <c r="A287" s="444"/>
      <c r="B287" s="444"/>
      <c r="C287" s="527" t="s">
        <v>262</v>
      </c>
      <c r="D287" s="531" t="s">
        <v>410</v>
      </c>
      <c r="F287" s="527" t="s">
        <v>16</v>
      </c>
      <c r="G287" s="538">
        <v>10.210000000000001</v>
      </c>
      <c r="H287" s="538">
        <v>10.17</v>
      </c>
      <c r="I287" s="531">
        <v>10.14</v>
      </c>
    </row>
    <row r="288" spans="1:9">
      <c r="A288" s="444"/>
      <c r="B288" s="444"/>
      <c r="C288" s="527" t="s">
        <v>262</v>
      </c>
      <c r="D288" s="531" t="s">
        <v>1242</v>
      </c>
      <c r="F288" s="527" t="s">
        <v>1245</v>
      </c>
      <c r="G288" s="538">
        <v>10.210000000000001</v>
      </c>
      <c r="H288" s="538">
        <v>10.17</v>
      </c>
      <c r="I288" s="531">
        <v>10.14</v>
      </c>
    </row>
    <row r="289" spans="1:9">
      <c r="A289" s="444"/>
      <c r="B289" s="444"/>
      <c r="C289" s="527" t="s">
        <v>262</v>
      </c>
      <c r="D289" s="531" t="s">
        <v>128</v>
      </c>
      <c r="F289" s="527" t="s">
        <v>726</v>
      </c>
      <c r="G289" s="538">
        <v>10.210000000000001</v>
      </c>
      <c r="H289" s="538">
        <v>10.17</v>
      </c>
      <c r="I289" s="531">
        <v>10.14</v>
      </c>
    </row>
    <row r="290" spans="1:9">
      <c r="A290" s="444"/>
      <c r="B290" s="444"/>
      <c r="C290" s="527" t="s">
        <v>262</v>
      </c>
      <c r="D290" s="531" t="s">
        <v>546</v>
      </c>
      <c r="F290" s="527" t="s">
        <v>774</v>
      </c>
      <c r="G290" s="538">
        <v>10.210000000000001</v>
      </c>
      <c r="H290" s="538">
        <v>10.17</v>
      </c>
      <c r="I290" s="531">
        <v>10.14</v>
      </c>
    </row>
    <row r="291" spans="1:9">
      <c r="A291" s="444"/>
      <c r="B291" s="444"/>
      <c r="C291" s="527" t="s">
        <v>262</v>
      </c>
      <c r="D291" s="531" t="s">
        <v>1246</v>
      </c>
      <c r="F291" s="527" t="s">
        <v>1249</v>
      </c>
      <c r="G291" s="538">
        <v>10.210000000000001</v>
      </c>
      <c r="H291" s="538">
        <v>10.17</v>
      </c>
      <c r="I291" s="531">
        <v>10.14</v>
      </c>
    </row>
    <row r="292" spans="1:9">
      <c r="A292" s="444"/>
      <c r="B292" s="444"/>
      <c r="C292" s="527" t="s">
        <v>262</v>
      </c>
      <c r="D292" s="531" t="s">
        <v>986</v>
      </c>
      <c r="F292" s="527" t="s">
        <v>1251</v>
      </c>
      <c r="G292" s="538">
        <v>10.210000000000001</v>
      </c>
      <c r="H292" s="538">
        <v>10.17</v>
      </c>
      <c r="I292" s="531">
        <v>10.14</v>
      </c>
    </row>
    <row r="293" spans="1:9">
      <c r="A293" s="444"/>
      <c r="B293" s="444"/>
      <c r="C293" s="527" t="s">
        <v>262</v>
      </c>
      <c r="D293" s="531" t="s">
        <v>1253</v>
      </c>
      <c r="F293" s="527" t="s">
        <v>1256</v>
      </c>
      <c r="G293" s="538">
        <v>10.210000000000001</v>
      </c>
      <c r="H293" s="538">
        <v>10.17</v>
      </c>
      <c r="I293" s="531">
        <v>10.14</v>
      </c>
    </row>
    <row r="294" spans="1:9">
      <c r="A294" s="444"/>
      <c r="B294" s="444"/>
      <c r="C294" s="527" t="s">
        <v>262</v>
      </c>
      <c r="D294" s="531" t="s">
        <v>1259</v>
      </c>
      <c r="F294" s="527" t="s">
        <v>32</v>
      </c>
      <c r="G294" s="538">
        <v>10.210000000000001</v>
      </c>
      <c r="H294" s="538">
        <v>10.17</v>
      </c>
      <c r="I294" s="531">
        <v>10.14</v>
      </c>
    </row>
    <row r="295" spans="1:9">
      <c r="A295" s="444"/>
      <c r="B295" s="444"/>
      <c r="C295" s="527" t="s">
        <v>262</v>
      </c>
      <c r="D295" s="531" t="s">
        <v>848</v>
      </c>
      <c r="F295" s="527" t="s">
        <v>258</v>
      </c>
      <c r="G295" s="538">
        <v>10.210000000000001</v>
      </c>
      <c r="H295" s="538">
        <v>10.17</v>
      </c>
      <c r="I295" s="531">
        <v>10.14</v>
      </c>
    </row>
    <row r="296" spans="1:9">
      <c r="A296" s="444"/>
      <c r="B296" s="444"/>
      <c r="C296" s="527" t="s">
        <v>390</v>
      </c>
      <c r="D296" s="531" t="s">
        <v>1261</v>
      </c>
      <c r="F296" s="527" t="s">
        <v>1084</v>
      </c>
      <c r="G296" s="538">
        <v>10.210000000000001</v>
      </c>
      <c r="H296" s="538">
        <v>10.17</v>
      </c>
      <c r="I296" s="531">
        <v>10.14</v>
      </c>
    </row>
    <row r="297" spans="1:9">
      <c r="A297" s="444"/>
      <c r="B297" s="444"/>
      <c r="C297" s="527" t="s">
        <v>390</v>
      </c>
      <c r="D297" s="531" t="s">
        <v>1262</v>
      </c>
      <c r="F297" s="527" t="s">
        <v>1263</v>
      </c>
      <c r="G297" s="538">
        <v>10.210000000000001</v>
      </c>
      <c r="H297" s="538">
        <v>10.17</v>
      </c>
      <c r="I297" s="531">
        <v>10.14</v>
      </c>
    </row>
    <row r="298" spans="1:9">
      <c r="A298" s="444"/>
      <c r="B298" s="444"/>
      <c r="C298" s="527" t="s">
        <v>390</v>
      </c>
      <c r="D298" s="531" t="s">
        <v>982</v>
      </c>
      <c r="F298" s="527" t="s">
        <v>1193</v>
      </c>
      <c r="G298" s="538">
        <v>10.210000000000001</v>
      </c>
      <c r="H298" s="538">
        <v>10.17</v>
      </c>
      <c r="I298" s="531">
        <v>10.14</v>
      </c>
    </row>
    <row r="299" spans="1:9">
      <c r="A299" s="444"/>
      <c r="B299" s="444"/>
      <c r="C299" s="527" t="s">
        <v>390</v>
      </c>
      <c r="D299" s="531" t="s">
        <v>500</v>
      </c>
      <c r="F299" s="527" t="s">
        <v>6</v>
      </c>
      <c r="G299" s="538">
        <v>10.210000000000001</v>
      </c>
      <c r="H299" s="538">
        <v>10.17</v>
      </c>
      <c r="I299" s="531">
        <v>10.14</v>
      </c>
    </row>
    <row r="300" spans="1:9">
      <c r="A300" s="444"/>
      <c r="B300" s="444"/>
      <c r="C300" s="527" t="s">
        <v>390</v>
      </c>
      <c r="D300" s="531" t="s">
        <v>711</v>
      </c>
      <c r="F300" s="527" t="s">
        <v>1265</v>
      </c>
      <c r="G300" s="538">
        <v>10.210000000000001</v>
      </c>
      <c r="H300" s="538">
        <v>10.17</v>
      </c>
      <c r="I300" s="531">
        <v>10.14</v>
      </c>
    </row>
    <row r="301" spans="1:9">
      <c r="A301" s="444"/>
      <c r="B301" s="444"/>
      <c r="C301" s="527" t="s">
        <v>390</v>
      </c>
      <c r="D301" s="531" t="s">
        <v>1022</v>
      </c>
      <c r="F301" s="527" t="s">
        <v>871</v>
      </c>
      <c r="G301" s="538">
        <v>10.210000000000001</v>
      </c>
      <c r="H301" s="538">
        <v>10.17</v>
      </c>
      <c r="I301" s="531">
        <v>10.14</v>
      </c>
    </row>
    <row r="302" spans="1:9">
      <c r="A302" s="444"/>
      <c r="B302" s="444"/>
      <c r="C302" s="527" t="s">
        <v>390</v>
      </c>
      <c r="D302" s="531" t="s">
        <v>445</v>
      </c>
      <c r="F302" s="527" t="s">
        <v>901</v>
      </c>
      <c r="G302" s="538">
        <v>10.210000000000001</v>
      </c>
      <c r="H302" s="538">
        <v>10.17</v>
      </c>
      <c r="I302" s="531">
        <v>10.14</v>
      </c>
    </row>
    <row r="303" spans="1:9">
      <c r="A303" s="444"/>
      <c r="B303" s="444"/>
      <c r="C303" s="527" t="s">
        <v>390</v>
      </c>
      <c r="D303" s="531" t="s">
        <v>1214</v>
      </c>
      <c r="F303" s="527" t="s">
        <v>755</v>
      </c>
      <c r="G303" s="538">
        <v>10.210000000000001</v>
      </c>
      <c r="H303" s="538">
        <v>10.17</v>
      </c>
      <c r="I303" s="531">
        <v>10.14</v>
      </c>
    </row>
    <row r="304" spans="1:9">
      <c r="A304" s="444"/>
      <c r="B304" s="444"/>
      <c r="C304" s="527" t="s">
        <v>390</v>
      </c>
      <c r="D304" s="531" t="s">
        <v>1267</v>
      </c>
      <c r="F304" s="527" t="s">
        <v>604</v>
      </c>
      <c r="G304" s="538">
        <v>10.210000000000001</v>
      </c>
      <c r="H304" s="538">
        <v>10.17</v>
      </c>
      <c r="I304" s="531">
        <v>10.14</v>
      </c>
    </row>
    <row r="305" spans="1:9">
      <c r="A305" s="444"/>
      <c r="B305" s="444"/>
      <c r="C305" s="527" t="s">
        <v>390</v>
      </c>
      <c r="D305" s="531" t="s">
        <v>207</v>
      </c>
      <c r="F305" s="527" t="s">
        <v>432</v>
      </c>
      <c r="G305" s="538">
        <v>10.210000000000001</v>
      </c>
      <c r="H305" s="538">
        <v>10.17</v>
      </c>
      <c r="I305" s="531">
        <v>10.14</v>
      </c>
    </row>
    <row r="306" spans="1:9">
      <c r="A306" s="444"/>
      <c r="B306" s="444"/>
      <c r="C306" s="527" t="s">
        <v>390</v>
      </c>
      <c r="D306" s="531" t="s">
        <v>1269</v>
      </c>
      <c r="F306" s="527" t="s">
        <v>1270</v>
      </c>
      <c r="G306" s="538">
        <v>10.210000000000001</v>
      </c>
      <c r="H306" s="538">
        <v>10.17</v>
      </c>
      <c r="I306" s="531">
        <v>10.14</v>
      </c>
    </row>
    <row r="307" spans="1:9">
      <c r="A307" s="444"/>
      <c r="B307" s="444"/>
      <c r="C307" s="527" t="s">
        <v>390</v>
      </c>
      <c r="D307" s="531" t="s">
        <v>1273</v>
      </c>
      <c r="F307" s="527" t="s">
        <v>1264</v>
      </c>
      <c r="G307" s="538">
        <v>10.210000000000001</v>
      </c>
      <c r="H307" s="538">
        <v>10.17</v>
      </c>
      <c r="I307" s="531">
        <v>10.14</v>
      </c>
    </row>
    <row r="308" spans="1:9">
      <c r="A308" s="444"/>
      <c r="B308" s="444"/>
      <c r="C308" s="527" t="s">
        <v>390</v>
      </c>
      <c r="D308" s="531" t="s">
        <v>1274</v>
      </c>
      <c r="F308" s="527" t="s">
        <v>440</v>
      </c>
      <c r="G308" s="538">
        <v>10.210000000000001</v>
      </c>
      <c r="H308" s="538">
        <v>10.17</v>
      </c>
      <c r="I308" s="531">
        <v>10.14</v>
      </c>
    </row>
    <row r="309" spans="1:9">
      <c r="A309" s="444"/>
      <c r="B309" s="444"/>
      <c r="C309" s="527" t="s">
        <v>390</v>
      </c>
      <c r="D309" s="531" t="s">
        <v>1275</v>
      </c>
      <c r="F309" s="527" t="s">
        <v>707</v>
      </c>
      <c r="G309" s="538">
        <v>10.210000000000001</v>
      </c>
      <c r="H309" s="538">
        <v>10.17</v>
      </c>
      <c r="I309" s="531">
        <v>10.14</v>
      </c>
    </row>
    <row r="310" spans="1:9">
      <c r="A310" s="444"/>
      <c r="B310" s="444"/>
      <c r="C310" s="527" t="s">
        <v>390</v>
      </c>
      <c r="D310" s="531" t="s">
        <v>718</v>
      </c>
      <c r="F310" s="527" t="s">
        <v>1036</v>
      </c>
      <c r="G310" s="538">
        <v>10.210000000000001</v>
      </c>
      <c r="H310" s="538">
        <v>10.17</v>
      </c>
      <c r="I310" s="531">
        <v>10.14</v>
      </c>
    </row>
    <row r="311" spans="1:9">
      <c r="A311" s="444"/>
      <c r="B311" s="444"/>
      <c r="C311" s="527" t="s">
        <v>390</v>
      </c>
      <c r="D311" s="531" t="s">
        <v>1276</v>
      </c>
      <c r="F311" s="527" t="s">
        <v>468</v>
      </c>
      <c r="G311" s="538">
        <v>10.210000000000001</v>
      </c>
      <c r="H311" s="538">
        <v>10.17</v>
      </c>
      <c r="I311" s="531">
        <v>10.14</v>
      </c>
    </row>
    <row r="312" spans="1:9">
      <c r="A312" s="444"/>
      <c r="B312" s="444"/>
      <c r="C312" s="527" t="s">
        <v>390</v>
      </c>
      <c r="D312" s="531" t="s">
        <v>1279</v>
      </c>
      <c r="F312" s="527" t="s">
        <v>1280</v>
      </c>
      <c r="G312" s="538">
        <v>10.210000000000001</v>
      </c>
      <c r="H312" s="538">
        <v>10.17</v>
      </c>
      <c r="I312" s="531">
        <v>10.14</v>
      </c>
    </row>
    <row r="313" spans="1:9">
      <c r="A313" s="444"/>
      <c r="B313" s="444"/>
      <c r="C313" s="527" t="s">
        <v>390</v>
      </c>
      <c r="D313" s="531" t="s">
        <v>556</v>
      </c>
      <c r="F313" s="527" t="s">
        <v>1281</v>
      </c>
      <c r="G313" s="538">
        <v>10.210000000000001</v>
      </c>
      <c r="H313" s="538">
        <v>10.17</v>
      </c>
      <c r="I313" s="531">
        <v>10.14</v>
      </c>
    </row>
    <row r="314" spans="1:9">
      <c r="A314" s="444"/>
      <c r="B314" s="444"/>
      <c r="C314" s="527" t="s">
        <v>390</v>
      </c>
      <c r="D314" s="531" t="s">
        <v>1283</v>
      </c>
      <c r="F314" s="527" t="s">
        <v>1285</v>
      </c>
      <c r="G314" s="538">
        <v>10.210000000000001</v>
      </c>
      <c r="H314" s="538">
        <v>10.17</v>
      </c>
      <c r="I314" s="531">
        <v>10.14</v>
      </c>
    </row>
    <row r="315" spans="1:9">
      <c r="A315" s="444"/>
      <c r="B315" s="444"/>
      <c r="C315" s="527" t="s">
        <v>390</v>
      </c>
      <c r="D315" s="531" t="s">
        <v>400</v>
      </c>
      <c r="F315" s="527" t="s">
        <v>543</v>
      </c>
      <c r="G315" s="538">
        <v>10.210000000000001</v>
      </c>
      <c r="H315" s="538">
        <v>10.17</v>
      </c>
      <c r="I315" s="531">
        <v>10.14</v>
      </c>
    </row>
    <row r="316" spans="1:9">
      <c r="A316" s="444"/>
      <c r="B316" s="444"/>
      <c r="C316" s="527" t="s">
        <v>390</v>
      </c>
      <c r="D316" s="531" t="s">
        <v>1287</v>
      </c>
      <c r="F316" s="527" t="s">
        <v>1288</v>
      </c>
      <c r="G316" s="538">
        <v>10.210000000000001</v>
      </c>
      <c r="H316" s="538">
        <v>10.17</v>
      </c>
      <c r="I316" s="531">
        <v>10.14</v>
      </c>
    </row>
    <row r="317" spans="1:9">
      <c r="A317" s="444"/>
      <c r="B317" s="444"/>
      <c r="C317" s="527" t="s">
        <v>390</v>
      </c>
      <c r="D317" s="531" t="s">
        <v>1186</v>
      </c>
      <c r="F317" s="527" t="s">
        <v>602</v>
      </c>
      <c r="G317" s="538">
        <v>10.210000000000001</v>
      </c>
      <c r="H317" s="538">
        <v>10.17</v>
      </c>
      <c r="I317" s="531">
        <v>10.14</v>
      </c>
    </row>
    <row r="318" spans="1:9">
      <c r="A318" s="444"/>
      <c r="B318" s="444"/>
      <c r="C318" s="527" t="s">
        <v>390</v>
      </c>
      <c r="D318" s="531" t="s">
        <v>905</v>
      </c>
      <c r="F318" s="527" t="s">
        <v>368</v>
      </c>
      <c r="G318" s="538">
        <v>10.210000000000001</v>
      </c>
      <c r="H318" s="538">
        <v>10.17</v>
      </c>
      <c r="I318" s="531">
        <v>10.14</v>
      </c>
    </row>
    <row r="319" spans="1:9">
      <c r="A319" s="444"/>
      <c r="B319" s="444"/>
      <c r="C319" s="527" t="s">
        <v>390</v>
      </c>
      <c r="D319" s="531" t="s">
        <v>176</v>
      </c>
      <c r="F319" s="527" t="s">
        <v>1290</v>
      </c>
      <c r="G319" s="538">
        <v>10.210000000000001</v>
      </c>
      <c r="H319" s="538">
        <v>10.17</v>
      </c>
      <c r="I319" s="531">
        <v>10.14</v>
      </c>
    </row>
    <row r="320" spans="1:9">
      <c r="A320" s="444"/>
      <c r="B320" s="444"/>
      <c r="C320" s="527" t="s">
        <v>390</v>
      </c>
      <c r="D320" s="531" t="s">
        <v>819</v>
      </c>
      <c r="F320" s="527" t="s">
        <v>1292</v>
      </c>
      <c r="G320" s="538">
        <v>10.210000000000001</v>
      </c>
      <c r="H320" s="538">
        <v>10.17</v>
      </c>
      <c r="I320" s="531">
        <v>10.14</v>
      </c>
    </row>
    <row r="321" spans="1:9">
      <c r="A321" s="444"/>
      <c r="B321" s="444"/>
      <c r="C321" s="527" t="s">
        <v>113</v>
      </c>
      <c r="D321" s="531" t="s">
        <v>1293</v>
      </c>
      <c r="F321" s="527" t="s">
        <v>795</v>
      </c>
      <c r="G321" s="538">
        <v>10.210000000000001</v>
      </c>
      <c r="H321" s="538">
        <v>10.17</v>
      </c>
      <c r="I321" s="531">
        <v>10.14</v>
      </c>
    </row>
    <row r="322" spans="1:9">
      <c r="A322" s="444"/>
      <c r="B322" s="444"/>
      <c r="C322" s="527" t="s">
        <v>113</v>
      </c>
      <c r="D322" s="531" t="s">
        <v>696</v>
      </c>
      <c r="F322" s="527" t="s">
        <v>1170</v>
      </c>
      <c r="G322" s="538">
        <v>10.210000000000001</v>
      </c>
      <c r="H322" s="538">
        <v>10.17</v>
      </c>
      <c r="I322" s="531">
        <v>10.14</v>
      </c>
    </row>
    <row r="323" spans="1:9">
      <c r="A323" s="444"/>
      <c r="B323" s="444"/>
      <c r="C323" s="527" t="s">
        <v>113</v>
      </c>
      <c r="D323" s="531" t="s">
        <v>1120</v>
      </c>
      <c r="F323" s="527" t="s">
        <v>1298</v>
      </c>
      <c r="G323" s="538">
        <v>10.210000000000001</v>
      </c>
      <c r="H323" s="538">
        <v>10.17</v>
      </c>
      <c r="I323" s="531">
        <v>10.14</v>
      </c>
    </row>
    <row r="324" spans="1:9">
      <c r="A324" s="444"/>
      <c r="B324" s="444"/>
      <c r="C324" s="527" t="s">
        <v>113</v>
      </c>
      <c r="D324" s="531" t="s">
        <v>1299</v>
      </c>
      <c r="F324" s="527" t="s">
        <v>1300</v>
      </c>
      <c r="G324" s="538">
        <v>10.210000000000001</v>
      </c>
      <c r="H324" s="538">
        <v>10.17</v>
      </c>
      <c r="I324" s="531">
        <v>10.14</v>
      </c>
    </row>
    <row r="325" spans="1:9">
      <c r="A325" s="444"/>
      <c r="B325" s="444"/>
      <c r="C325" s="527" t="s">
        <v>113</v>
      </c>
      <c r="D325" s="531" t="s">
        <v>1303</v>
      </c>
      <c r="F325" s="527" t="s">
        <v>1306</v>
      </c>
      <c r="G325" s="538">
        <v>10.210000000000001</v>
      </c>
      <c r="H325" s="538">
        <v>10.17</v>
      </c>
      <c r="I325" s="531">
        <v>10.14</v>
      </c>
    </row>
    <row r="326" spans="1:9">
      <c r="A326" s="444"/>
      <c r="B326" s="444"/>
      <c r="C326" s="527" t="s">
        <v>113</v>
      </c>
      <c r="D326" s="531" t="s">
        <v>1309</v>
      </c>
      <c r="F326" s="527" t="s">
        <v>1313</v>
      </c>
      <c r="G326" s="538">
        <v>10.210000000000001</v>
      </c>
      <c r="H326" s="538">
        <v>10.17</v>
      </c>
      <c r="I326" s="531">
        <v>10.14</v>
      </c>
    </row>
    <row r="327" spans="1:9">
      <c r="A327" s="444"/>
      <c r="B327" s="444"/>
      <c r="C327" s="527" t="s">
        <v>113</v>
      </c>
      <c r="D327" s="531" t="s">
        <v>1032</v>
      </c>
      <c r="F327" s="527" t="s">
        <v>840</v>
      </c>
      <c r="G327" s="538">
        <v>10.210000000000001</v>
      </c>
      <c r="H327" s="538">
        <v>10.17</v>
      </c>
      <c r="I327" s="531">
        <v>10.14</v>
      </c>
    </row>
    <row r="328" spans="1:9">
      <c r="A328" s="444"/>
      <c r="B328" s="444"/>
      <c r="C328" s="527" t="s">
        <v>113</v>
      </c>
      <c r="D328" s="531" t="s">
        <v>741</v>
      </c>
      <c r="F328" s="527" t="s">
        <v>1216</v>
      </c>
      <c r="G328" s="538">
        <v>10.210000000000001</v>
      </c>
      <c r="H328" s="538">
        <v>10.17</v>
      </c>
      <c r="I328" s="531">
        <v>10.14</v>
      </c>
    </row>
    <row r="329" spans="1:9">
      <c r="A329" s="444"/>
      <c r="B329" s="444"/>
      <c r="C329" s="527" t="s">
        <v>113</v>
      </c>
      <c r="D329" s="531" t="s">
        <v>1129</v>
      </c>
      <c r="F329" s="527" t="s">
        <v>1316</v>
      </c>
      <c r="G329" s="538">
        <v>10.210000000000001</v>
      </c>
      <c r="H329" s="538">
        <v>10.17</v>
      </c>
      <c r="I329" s="531">
        <v>10.14</v>
      </c>
    </row>
    <row r="330" spans="1:9">
      <c r="A330" s="444"/>
      <c r="B330" s="444"/>
      <c r="C330" s="527" t="s">
        <v>113</v>
      </c>
      <c r="D330" s="531" t="s">
        <v>1317</v>
      </c>
      <c r="F330" s="527" t="s">
        <v>428</v>
      </c>
      <c r="G330" s="538">
        <v>10.210000000000001</v>
      </c>
      <c r="H330" s="538">
        <v>10.17</v>
      </c>
      <c r="I330" s="531">
        <v>10.14</v>
      </c>
    </row>
    <row r="331" spans="1:9">
      <c r="A331" s="444"/>
      <c r="B331" s="444"/>
      <c r="C331" s="527" t="s">
        <v>113</v>
      </c>
      <c r="D331" s="531" t="s">
        <v>1291</v>
      </c>
      <c r="F331" s="527" t="s">
        <v>250</v>
      </c>
      <c r="G331" s="538">
        <v>10.210000000000001</v>
      </c>
      <c r="H331" s="538">
        <v>10.17</v>
      </c>
      <c r="I331" s="531">
        <v>10.14</v>
      </c>
    </row>
    <row r="332" spans="1:9">
      <c r="A332" s="444"/>
      <c r="B332" s="444"/>
      <c r="C332" s="527" t="s">
        <v>113</v>
      </c>
      <c r="D332" s="531" t="s">
        <v>665</v>
      </c>
      <c r="F332" s="527" t="s">
        <v>1318</v>
      </c>
      <c r="G332" s="538">
        <v>10.210000000000001</v>
      </c>
      <c r="H332" s="538">
        <v>10.17</v>
      </c>
      <c r="I332" s="531">
        <v>10.14</v>
      </c>
    </row>
    <row r="333" spans="1:9">
      <c r="A333" s="444"/>
      <c r="B333" s="444"/>
      <c r="C333" s="527" t="s">
        <v>113</v>
      </c>
      <c r="D333" s="531" t="s">
        <v>1319</v>
      </c>
      <c r="F333" s="527" t="s">
        <v>431</v>
      </c>
      <c r="G333" s="538">
        <v>10.210000000000001</v>
      </c>
      <c r="H333" s="538">
        <v>10.17</v>
      </c>
      <c r="I333" s="531">
        <v>10.14</v>
      </c>
    </row>
    <row r="334" spans="1:9">
      <c r="A334" s="444"/>
      <c r="B334" s="444"/>
      <c r="C334" s="527" t="s">
        <v>113</v>
      </c>
      <c r="D334" s="531" t="s">
        <v>1321</v>
      </c>
      <c r="F334" s="527" t="s">
        <v>214</v>
      </c>
      <c r="G334" s="538">
        <v>10.210000000000001</v>
      </c>
      <c r="H334" s="538">
        <v>10.17</v>
      </c>
      <c r="I334" s="531">
        <v>10.14</v>
      </c>
    </row>
    <row r="335" spans="1:9">
      <c r="A335" s="444"/>
      <c r="B335" s="444"/>
      <c r="C335" s="527" t="s">
        <v>113</v>
      </c>
      <c r="D335" s="531" t="s">
        <v>38</v>
      </c>
      <c r="F335" s="527" t="s">
        <v>877</v>
      </c>
      <c r="G335" s="538">
        <v>10.210000000000001</v>
      </c>
      <c r="H335" s="538">
        <v>10.17</v>
      </c>
      <c r="I335" s="531">
        <v>10.14</v>
      </c>
    </row>
    <row r="336" spans="1:9">
      <c r="A336" s="444"/>
      <c r="B336" s="444"/>
      <c r="C336" s="527" t="s">
        <v>113</v>
      </c>
      <c r="D336" s="531" t="s">
        <v>1136</v>
      </c>
      <c r="F336" s="527" t="s">
        <v>517</v>
      </c>
      <c r="G336" s="538">
        <v>10.210000000000001</v>
      </c>
      <c r="H336" s="538">
        <v>10.17</v>
      </c>
      <c r="I336" s="531">
        <v>10.14</v>
      </c>
    </row>
    <row r="337" spans="1:9">
      <c r="A337" s="444"/>
      <c r="B337" s="444"/>
      <c r="C337" s="527" t="s">
        <v>113</v>
      </c>
      <c r="D337" s="531" t="s">
        <v>525</v>
      </c>
      <c r="F337" s="527" t="s">
        <v>563</v>
      </c>
      <c r="G337" s="538">
        <v>10.210000000000001</v>
      </c>
      <c r="H337" s="538">
        <v>10.17</v>
      </c>
      <c r="I337" s="531">
        <v>10.14</v>
      </c>
    </row>
    <row r="338" spans="1:9">
      <c r="A338" s="444"/>
      <c r="B338" s="444"/>
      <c r="C338" s="527" t="s">
        <v>113</v>
      </c>
      <c r="D338" s="531" t="s">
        <v>1322</v>
      </c>
      <c r="F338" s="527" t="s">
        <v>1324</v>
      </c>
      <c r="G338" s="538">
        <v>10.210000000000001</v>
      </c>
      <c r="H338" s="538">
        <v>10.17</v>
      </c>
      <c r="I338" s="531">
        <v>10.14</v>
      </c>
    </row>
    <row r="339" spans="1:9">
      <c r="A339" s="444"/>
      <c r="B339" s="444"/>
      <c r="C339" s="527" t="s">
        <v>113</v>
      </c>
      <c r="D339" s="531" t="s">
        <v>200</v>
      </c>
      <c r="F339" s="527" t="s">
        <v>1325</v>
      </c>
      <c r="G339" s="538">
        <v>10.210000000000001</v>
      </c>
      <c r="H339" s="538">
        <v>10.17</v>
      </c>
      <c r="I339" s="531">
        <v>10.14</v>
      </c>
    </row>
    <row r="340" spans="1:9">
      <c r="A340" s="444"/>
      <c r="B340" s="444"/>
      <c r="C340" s="527" t="s">
        <v>113</v>
      </c>
      <c r="D340" s="531" t="s">
        <v>1327</v>
      </c>
      <c r="F340" s="527" t="s">
        <v>1224</v>
      </c>
      <c r="G340" s="538">
        <v>10.210000000000001</v>
      </c>
      <c r="H340" s="538">
        <v>10.17</v>
      </c>
      <c r="I340" s="531">
        <v>10.14</v>
      </c>
    </row>
    <row r="341" spans="1:9">
      <c r="A341" s="444"/>
      <c r="B341" s="444"/>
      <c r="C341" s="527" t="s">
        <v>113</v>
      </c>
      <c r="D341" s="531" t="s">
        <v>1330</v>
      </c>
      <c r="F341" s="527" t="s">
        <v>1332</v>
      </c>
      <c r="G341" s="538">
        <v>10.210000000000001</v>
      </c>
      <c r="H341" s="538">
        <v>10.17</v>
      </c>
      <c r="I341" s="531">
        <v>10.14</v>
      </c>
    </row>
    <row r="342" spans="1:9">
      <c r="A342" s="444"/>
      <c r="B342" s="444"/>
      <c r="C342" s="527" t="s">
        <v>113</v>
      </c>
      <c r="D342" s="531" t="s">
        <v>1096</v>
      </c>
      <c r="F342" s="527" t="s">
        <v>912</v>
      </c>
      <c r="G342" s="538">
        <v>10.210000000000001</v>
      </c>
      <c r="H342" s="538">
        <v>10.17</v>
      </c>
      <c r="I342" s="531">
        <v>10.14</v>
      </c>
    </row>
    <row r="343" spans="1:9">
      <c r="A343" s="444"/>
      <c r="B343" s="444"/>
      <c r="C343" s="527" t="s">
        <v>113</v>
      </c>
      <c r="D343" s="531" t="s">
        <v>924</v>
      </c>
      <c r="F343" s="527" t="s">
        <v>917</v>
      </c>
      <c r="G343" s="538">
        <v>10.210000000000001</v>
      </c>
      <c r="H343" s="538">
        <v>10.17</v>
      </c>
      <c r="I343" s="531">
        <v>10.14</v>
      </c>
    </row>
    <row r="344" spans="1:9">
      <c r="A344" s="444"/>
      <c r="B344" s="444"/>
      <c r="C344" s="527" t="s">
        <v>113</v>
      </c>
      <c r="D344" s="531" t="s">
        <v>847</v>
      </c>
      <c r="F344" s="527" t="s">
        <v>159</v>
      </c>
      <c r="G344" s="538">
        <v>10.210000000000001</v>
      </c>
      <c r="H344" s="538">
        <v>10.17</v>
      </c>
      <c r="I344" s="531">
        <v>10.14</v>
      </c>
    </row>
    <row r="345" spans="1:9">
      <c r="A345" s="444"/>
      <c r="B345" s="444"/>
      <c r="C345" s="527" t="s">
        <v>113</v>
      </c>
      <c r="D345" s="531" t="s">
        <v>50</v>
      </c>
      <c r="F345" s="527" t="s">
        <v>1115</v>
      </c>
      <c r="G345" s="538">
        <v>10.210000000000001</v>
      </c>
      <c r="H345" s="538">
        <v>10.17</v>
      </c>
      <c r="I345" s="531">
        <v>10.14</v>
      </c>
    </row>
    <row r="346" spans="1:9">
      <c r="A346" s="444"/>
      <c r="B346" s="444"/>
      <c r="C346" s="527" t="s">
        <v>113</v>
      </c>
      <c r="D346" s="531" t="s">
        <v>1333</v>
      </c>
      <c r="F346" s="527" t="s">
        <v>1312</v>
      </c>
      <c r="G346" s="538">
        <v>10.210000000000001</v>
      </c>
      <c r="H346" s="538">
        <v>10.17</v>
      </c>
      <c r="I346" s="531">
        <v>10.14</v>
      </c>
    </row>
    <row r="347" spans="1:9">
      <c r="A347" s="444"/>
      <c r="B347" s="444"/>
      <c r="C347" s="527" t="s">
        <v>113</v>
      </c>
      <c r="D347" s="531" t="s">
        <v>1339</v>
      </c>
      <c r="F347" s="527" t="s">
        <v>1302</v>
      </c>
      <c r="G347" s="538">
        <v>10.210000000000001</v>
      </c>
      <c r="H347" s="538">
        <v>10.17</v>
      </c>
      <c r="I347" s="531">
        <v>10.14</v>
      </c>
    </row>
    <row r="348" spans="1:9">
      <c r="A348" s="444"/>
      <c r="B348" s="444"/>
      <c r="C348" s="527" t="s">
        <v>113</v>
      </c>
      <c r="D348" s="531" t="s">
        <v>1340</v>
      </c>
      <c r="F348" s="527" t="s">
        <v>681</v>
      </c>
      <c r="G348" s="538">
        <v>10.210000000000001</v>
      </c>
      <c r="H348" s="538">
        <v>10.17</v>
      </c>
      <c r="I348" s="531">
        <v>10.14</v>
      </c>
    </row>
    <row r="349" spans="1:9">
      <c r="A349" s="444"/>
      <c r="B349" s="444"/>
      <c r="C349" s="527" t="s">
        <v>113</v>
      </c>
      <c r="D349" s="531" t="s">
        <v>629</v>
      </c>
      <c r="F349" s="527" t="s">
        <v>1343</v>
      </c>
      <c r="G349" s="538">
        <v>10.210000000000001</v>
      </c>
      <c r="H349" s="538">
        <v>10.17</v>
      </c>
      <c r="I349" s="531">
        <v>10.14</v>
      </c>
    </row>
    <row r="350" spans="1:9">
      <c r="A350" s="444"/>
      <c r="B350" s="444"/>
      <c r="C350" s="527" t="s">
        <v>113</v>
      </c>
      <c r="D350" s="531" t="s">
        <v>618</v>
      </c>
      <c r="F350" s="527" t="s">
        <v>1344</v>
      </c>
      <c r="G350" s="538">
        <v>10.210000000000001</v>
      </c>
      <c r="H350" s="538">
        <v>10.17</v>
      </c>
      <c r="I350" s="531">
        <v>10.14</v>
      </c>
    </row>
    <row r="351" spans="1:9">
      <c r="A351" s="444"/>
      <c r="B351" s="444"/>
      <c r="C351" s="527" t="s">
        <v>113</v>
      </c>
      <c r="D351" s="531" t="s">
        <v>863</v>
      </c>
      <c r="F351" s="527" t="s">
        <v>1341</v>
      </c>
      <c r="G351" s="538">
        <v>10.210000000000001</v>
      </c>
      <c r="H351" s="538">
        <v>10.17</v>
      </c>
      <c r="I351" s="531">
        <v>10.14</v>
      </c>
    </row>
    <row r="352" spans="1:9">
      <c r="A352" s="444"/>
      <c r="B352" s="444"/>
      <c r="C352" s="527" t="s">
        <v>113</v>
      </c>
      <c r="D352" s="531" t="s">
        <v>1206</v>
      </c>
      <c r="F352" s="527" t="s">
        <v>1171</v>
      </c>
      <c r="G352" s="538">
        <v>10.210000000000001</v>
      </c>
      <c r="H352" s="538">
        <v>10.17</v>
      </c>
      <c r="I352" s="531">
        <v>10.14</v>
      </c>
    </row>
    <row r="353" spans="1:9">
      <c r="A353" s="444"/>
      <c r="B353" s="444"/>
      <c r="C353" s="527" t="s">
        <v>113</v>
      </c>
      <c r="D353" s="531" t="s">
        <v>1059</v>
      </c>
      <c r="F353" s="527" t="s">
        <v>723</v>
      </c>
      <c r="G353" s="538">
        <v>10.210000000000001</v>
      </c>
      <c r="H353" s="538">
        <v>10.17</v>
      </c>
      <c r="I353" s="531">
        <v>10.14</v>
      </c>
    </row>
    <row r="354" spans="1:9">
      <c r="A354" s="444"/>
      <c r="B354" s="444"/>
      <c r="C354" s="527" t="s">
        <v>113</v>
      </c>
      <c r="D354" s="531" t="s">
        <v>1345</v>
      </c>
      <c r="F354" s="527" t="s">
        <v>1346</v>
      </c>
      <c r="G354" s="538">
        <v>10.210000000000001</v>
      </c>
      <c r="H354" s="538">
        <v>10.17</v>
      </c>
      <c r="I354" s="531">
        <v>10.14</v>
      </c>
    </row>
    <row r="355" spans="1:9">
      <c r="A355" s="444"/>
      <c r="B355" s="444"/>
      <c r="C355" s="527" t="s">
        <v>113</v>
      </c>
      <c r="D355" s="531" t="s">
        <v>1348</v>
      </c>
      <c r="F355" s="527" t="s">
        <v>409</v>
      </c>
      <c r="G355" s="538">
        <v>10.210000000000001</v>
      </c>
      <c r="H355" s="538">
        <v>10.17</v>
      </c>
      <c r="I355" s="531">
        <v>10.14</v>
      </c>
    </row>
    <row r="356" spans="1:9">
      <c r="A356" s="444"/>
      <c r="B356" s="444"/>
      <c r="C356" s="527" t="s">
        <v>413</v>
      </c>
      <c r="D356" s="531" t="s">
        <v>1349</v>
      </c>
      <c r="F356" s="527" t="s">
        <v>1351</v>
      </c>
      <c r="G356" s="538">
        <v>10.210000000000001</v>
      </c>
      <c r="H356" s="538">
        <v>10.17</v>
      </c>
      <c r="I356" s="531">
        <v>10.14</v>
      </c>
    </row>
    <row r="357" spans="1:9">
      <c r="A357" s="444"/>
      <c r="B357" s="444"/>
      <c r="C357" s="527" t="s">
        <v>413</v>
      </c>
      <c r="D357" s="531" t="s">
        <v>357</v>
      </c>
      <c r="F357" s="527" t="s">
        <v>328</v>
      </c>
      <c r="G357" s="538">
        <v>10.210000000000001</v>
      </c>
      <c r="H357" s="538">
        <v>10.17</v>
      </c>
      <c r="I357" s="531">
        <v>10.14</v>
      </c>
    </row>
    <row r="358" spans="1:9">
      <c r="A358" s="444"/>
      <c r="B358" s="444"/>
      <c r="C358" s="527" t="s">
        <v>413</v>
      </c>
      <c r="D358" s="531" t="s">
        <v>1353</v>
      </c>
      <c r="F358" s="527" t="s">
        <v>1092</v>
      </c>
      <c r="G358" s="538">
        <v>10.210000000000001</v>
      </c>
      <c r="H358" s="538">
        <v>10.17</v>
      </c>
      <c r="I358" s="531">
        <v>10.14</v>
      </c>
    </row>
    <row r="359" spans="1:9">
      <c r="A359" s="444"/>
      <c r="B359" s="444"/>
      <c r="C359" s="527" t="s">
        <v>413</v>
      </c>
      <c r="D359" s="531" t="s">
        <v>105</v>
      </c>
      <c r="F359" s="527" t="s">
        <v>1354</v>
      </c>
      <c r="G359" s="538">
        <v>10.210000000000001</v>
      </c>
      <c r="H359" s="538">
        <v>10.17</v>
      </c>
      <c r="I359" s="531">
        <v>10.14</v>
      </c>
    </row>
    <row r="360" spans="1:9">
      <c r="A360" s="444"/>
      <c r="B360" s="444"/>
      <c r="C360" s="527" t="s">
        <v>413</v>
      </c>
      <c r="D360" s="531" t="s">
        <v>1247</v>
      </c>
      <c r="F360" s="527" t="s">
        <v>1355</v>
      </c>
      <c r="G360" s="538">
        <v>10.210000000000001</v>
      </c>
      <c r="H360" s="538">
        <v>10.17</v>
      </c>
      <c r="I360" s="531">
        <v>10.14</v>
      </c>
    </row>
    <row r="361" spans="1:9">
      <c r="A361" s="444"/>
      <c r="B361" s="444"/>
      <c r="C361" s="527" t="s">
        <v>413</v>
      </c>
      <c r="D361" s="531" t="s">
        <v>1113</v>
      </c>
      <c r="F361" s="527" t="s">
        <v>1356</v>
      </c>
      <c r="G361" s="538">
        <v>10.210000000000001</v>
      </c>
      <c r="H361" s="538">
        <v>10.17</v>
      </c>
      <c r="I361" s="531">
        <v>10.14</v>
      </c>
    </row>
    <row r="362" spans="1:9">
      <c r="A362" s="444"/>
      <c r="B362" s="444"/>
      <c r="C362" s="527" t="s">
        <v>413</v>
      </c>
      <c r="D362" s="531" t="s">
        <v>196</v>
      </c>
      <c r="F362" s="527" t="s">
        <v>313</v>
      </c>
      <c r="G362" s="538">
        <v>10.210000000000001</v>
      </c>
      <c r="H362" s="538">
        <v>10.17</v>
      </c>
      <c r="I362" s="531">
        <v>10.14</v>
      </c>
    </row>
    <row r="363" spans="1:9">
      <c r="A363" s="444"/>
      <c r="B363" s="444"/>
      <c r="C363" s="527" t="s">
        <v>413</v>
      </c>
      <c r="D363" s="531" t="s">
        <v>560</v>
      </c>
      <c r="F363" s="527" t="s">
        <v>366</v>
      </c>
      <c r="G363" s="538">
        <v>10.210000000000001</v>
      </c>
      <c r="H363" s="538">
        <v>10.17</v>
      </c>
      <c r="I363" s="531">
        <v>10.14</v>
      </c>
    </row>
    <row r="364" spans="1:9">
      <c r="A364" s="444"/>
      <c r="B364" s="444"/>
      <c r="C364" s="527" t="s">
        <v>413</v>
      </c>
      <c r="D364" s="531" t="s">
        <v>1357</v>
      </c>
      <c r="F364" s="527" t="s">
        <v>921</v>
      </c>
      <c r="G364" s="538">
        <v>10.210000000000001</v>
      </c>
      <c r="H364" s="538">
        <v>10.17</v>
      </c>
      <c r="I364" s="531">
        <v>10.14</v>
      </c>
    </row>
    <row r="365" spans="1:9">
      <c r="A365" s="444"/>
      <c r="B365" s="444"/>
      <c r="C365" s="527" t="s">
        <v>413</v>
      </c>
      <c r="D365" s="531" t="s">
        <v>1359</v>
      </c>
      <c r="F365" s="527" t="s">
        <v>1192</v>
      </c>
      <c r="G365" s="538">
        <v>10.210000000000001</v>
      </c>
      <c r="H365" s="538">
        <v>10.17</v>
      </c>
      <c r="I365" s="531">
        <v>10.14</v>
      </c>
    </row>
    <row r="366" spans="1:9">
      <c r="A366" s="444"/>
      <c r="B366" s="444"/>
      <c r="C366" s="527" t="s">
        <v>413</v>
      </c>
      <c r="D366" s="531" t="s">
        <v>165</v>
      </c>
      <c r="F366" s="527" t="s">
        <v>767</v>
      </c>
      <c r="G366" s="538">
        <v>10.210000000000001</v>
      </c>
      <c r="H366" s="538">
        <v>10.17</v>
      </c>
      <c r="I366" s="531">
        <v>10.14</v>
      </c>
    </row>
    <row r="367" spans="1:9">
      <c r="A367" s="444"/>
      <c r="B367" s="444"/>
      <c r="C367" s="527" t="s">
        <v>413</v>
      </c>
      <c r="D367" s="531" t="s">
        <v>74</v>
      </c>
      <c r="F367" s="527" t="s">
        <v>506</v>
      </c>
      <c r="G367" s="538">
        <v>10.210000000000001</v>
      </c>
      <c r="H367" s="538">
        <v>10.17</v>
      </c>
      <c r="I367" s="531">
        <v>10.14</v>
      </c>
    </row>
    <row r="368" spans="1:9">
      <c r="A368" s="444"/>
      <c r="B368" s="444"/>
      <c r="C368" s="527" t="s">
        <v>413</v>
      </c>
      <c r="D368" s="531" t="s">
        <v>118</v>
      </c>
      <c r="F368" s="527" t="s">
        <v>112</v>
      </c>
      <c r="G368" s="538">
        <v>10.210000000000001</v>
      </c>
      <c r="H368" s="538">
        <v>10.17</v>
      </c>
      <c r="I368" s="531">
        <v>10.14</v>
      </c>
    </row>
    <row r="369" spans="1:9">
      <c r="A369" s="444"/>
      <c r="B369" s="444"/>
      <c r="C369" s="527" t="s">
        <v>413</v>
      </c>
      <c r="D369" s="531" t="s">
        <v>1138</v>
      </c>
      <c r="F369" s="527" t="s">
        <v>1360</v>
      </c>
      <c r="G369" s="538">
        <v>10.210000000000001</v>
      </c>
      <c r="H369" s="538">
        <v>10.17</v>
      </c>
      <c r="I369" s="531">
        <v>10.14</v>
      </c>
    </row>
    <row r="370" spans="1:9">
      <c r="A370" s="444"/>
      <c r="B370" s="444"/>
      <c r="C370" s="527" t="s">
        <v>413</v>
      </c>
      <c r="D370" s="531" t="s">
        <v>1337</v>
      </c>
      <c r="F370" s="527" t="s">
        <v>1361</v>
      </c>
      <c r="G370" s="538">
        <v>10.210000000000001</v>
      </c>
      <c r="H370" s="538">
        <v>10.17</v>
      </c>
      <c r="I370" s="531">
        <v>10.14</v>
      </c>
    </row>
    <row r="371" spans="1:9">
      <c r="A371" s="444"/>
      <c r="B371" s="444"/>
      <c r="C371" s="527" t="s">
        <v>413</v>
      </c>
      <c r="D371" s="531" t="s">
        <v>234</v>
      </c>
      <c r="F371" s="527" t="s">
        <v>694</v>
      </c>
      <c r="G371" s="538">
        <v>10.210000000000001</v>
      </c>
      <c r="H371" s="538">
        <v>10.17</v>
      </c>
      <c r="I371" s="531">
        <v>10.14</v>
      </c>
    </row>
    <row r="372" spans="1:9">
      <c r="A372" s="444"/>
      <c r="B372" s="444"/>
      <c r="C372" s="527" t="s">
        <v>413</v>
      </c>
      <c r="D372" s="531" t="s">
        <v>1284</v>
      </c>
      <c r="F372" s="527" t="s">
        <v>637</v>
      </c>
      <c r="G372" s="538">
        <v>10.210000000000001</v>
      </c>
      <c r="H372" s="538">
        <v>10.17</v>
      </c>
      <c r="I372" s="531">
        <v>10.14</v>
      </c>
    </row>
    <row r="373" spans="1:9">
      <c r="A373" s="444"/>
      <c r="B373" s="444"/>
      <c r="C373" s="527" t="s">
        <v>413</v>
      </c>
      <c r="D373" s="531" t="s">
        <v>1362</v>
      </c>
      <c r="F373" s="527" t="s">
        <v>53</v>
      </c>
      <c r="G373" s="538">
        <v>10.210000000000001</v>
      </c>
      <c r="H373" s="538">
        <v>10.17</v>
      </c>
      <c r="I373" s="531">
        <v>10.14</v>
      </c>
    </row>
    <row r="374" spans="1:9">
      <c r="A374" s="444"/>
      <c r="B374" s="444"/>
      <c r="C374" s="527" t="s">
        <v>413</v>
      </c>
      <c r="D374" s="531" t="s">
        <v>320</v>
      </c>
      <c r="F374" s="527" t="s">
        <v>1364</v>
      </c>
      <c r="G374" s="538">
        <v>10.210000000000001</v>
      </c>
      <c r="H374" s="538">
        <v>10.17</v>
      </c>
      <c r="I374" s="531">
        <v>10.14</v>
      </c>
    </row>
    <row r="375" spans="1:9">
      <c r="A375" s="444"/>
      <c r="B375" s="444"/>
      <c r="C375" s="527" t="s">
        <v>413</v>
      </c>
      <c r="D375" s="531" t="s">
        <v>1365</v>
      </c>
      <c r="F375" s="527" t="s">
        <v>477</v>
      </c>
      <c r="G375" s="538">
        <v>10.210000000000001</v>
      </c>
      <c r="H375" s="538">
        <v>10.17</v>
      </c>
      <c r="I375" s="531">
        <v>10.14</v>
      </c>
    </row>
    <row r="376" spans="1:9">
      <c r="A376" s="444"/>
      <c r="B376" s="444"/>
      <c r="C376" s="527" t="s">
        <v>413</v>
      </c>
      <c r="D376" s="531" t="s">
        <v>1366</v>
      </c>
      <c r="F376" s="527" t="s">
        <v>1368</v>
      </c>
      <c r="G376" s="538">
        <v>10.210000000000001</v>
      </c>
      <c r="H376" s="538">
        <v>10.17</v>
      </c>
      <c r="I376" s="531">
        <v>10.14</v>
      </c>
    </row>
    <row r="377" spans="1:9">
      <c r="A377" s="444"/>
      <c r="B377" s="444"/>
      <c r="C377" s="527" t="s">
        <v>413</v>
      </c>
      <c r="D377" s="531" t="s">
        <v>1370</v>
      </c>
      <c r="F377" s="527" t="s">
        <v>1070</v>
      </c>
      <c r="G377" s="538">
        <v>10.210000000000001</v>
      </c>
      <c r="H377" s="538">
        <v>10.17</v>
      </c>
      <c r="I377" s="531">
        <v>10.14</v>
      </c>
    </row>
    <row r="378" spans="1:9">
      <c r="A378" s="444"/>
      <c r="B378" s="444"/>
      <c r="C378" s="527" t="s">
        <v>413</v>
      </c>
      <c r="D378" s="531" t="s">
        <v>1371</v>
      </c>
      <c r="F378" s="527" t="s">
        <v>765</v>
      </c>
      <c r="G378" s="538">
        <v>10.210000000000001</v>
      </c>
      <c r="H378" s="538">
        <v>10.17</v>
      </c>
      <c r="I378" s="531">
        <v>10.14</v>
      </c>
    </row>
    <row r="379" spans="1:9">
      <c r="A379" s="444"/>
      <c r="B379" s="444"/>
      <c r="C379" s="527" t="s">
        <v>413</v>
      </c>
      <c r="D379" s="531" t="s">
        <v>1157</v>
      </c>
      <c r="F379" s="527" t="s">
        <v>825</v>
      </c>
      <c r="G379" s="538">
        <v>10.210000000000001</v>
      </c>
      <c r="H379" s="538">
        <v>10.17</v>
      </c>
      <c r="I379" s="531">
        <v>10.14</v>
      </c>
    </row>
    <row r="380" spans="1:9">
      <c r="A380" s="444"/>
      <c r="B380" s="444"/>
      <c r="C380" s="527" t="s">
        <v>413</v>
      </c>
      <c r="D380" s="531" t="s">
        <v>1373</v>
      </c>
      <c r="F380" s="527" t="s">
        <v>1374</v>
      </c>
      <c r="G380" s="538">
        <v>10.210000000000001</v>
      </c>
      <c r="H380" s="538">
        <v>10.17</v>
      </c>
      <c r="I380" s="531">
        <v>10.14</v>
      </c>
    </row>
    <row r="381" spans="1:9">
      <c r="A381" s="444"/>
      <c r="B381" s="444"/>
      <c r="C381" s="527" t="s">
        <v>413</v>
      </c>
      <c r="D381" s="531" t="s">
        <v>1117</v>
      </c>
      <c r="F381" s="527" t="s">
        <v>1058</v>
      </c>
      <c r="G381" s="538">
        <v>10.210000000000001</v>
      </c>
      <c r="H381" s="538">
        <v>10.17</v>
      </c>
      <c r="I381" s="531">
        <v>10.14</v>
      </c>
    </row>
    <row r="382" spans="1:9">
      <c r="A382" s="444"/>
      <c r="B382" s="444"/>
      <c r="C382" s="527" t="s">
        <v>413</v>
      </c>
      <c r="D382" s="531" t="s">
        <v>1375</v>
      </c>
      <c r="F382" s="527" t="s">
        <v>1379</v>
      </c>
      <c r="G382" s="538">
        <v>10.210000000000001</v>
      </c>
      <c r="H382" s="538">
        <v>10.17</v>
      </c>
      <c r="I382" s="531">
        <v>10.14</v>
      </c>
    </row>
    <row r="383" spans="1:9">
      <c r="A383" s="444"/>
      <c r="B383" s="444"/>
      <c r="C383" s="527" t="s">
        <v>413</v>
      </c>
      <c r="D383" s="531" t="s">
        <v>610</v>
      </c>
      <c r="F383" s="527" t="s">
        <v>786</v>
      </c>
      <c r="G383" s="538">
        <v>10.210000000000001</v>
      </c>
      <c r="H383" s="538">
        <v>10.17</v>
      </c>
      <c r="I383" s="531">
        <v>10.14</v>
      </c>
    </row>
    <row r="384" spans="1:9">
      <c r="A384" s="444"/>
      <c r="B384" s="444"/>
      <c r="C384" s="527" t="s">
        <v>413</v>
      </c>
      <c r="D384" s="531" t="s">
        <v>1380</v>
      </c>
      <c r="F384" s="527" t="s">
        <v>108</v>
      </c>
      <c r="G384" s="538">
        <v>10.210000000000001</v>
      </c>
      <c r="H384" s="538">
        <v>10.17</v>
      </c>
      <c r="I384" s="531">
        <v>10.14</v>
      </c>
    </row>
    <row r="385" spans="1:9">
      <c r="A385" s="444"/>
      <c r="B385" s="444"/>
      <c r="C385" s="527" t="s">
        <v>413</v>
      </c>
      <c r="D385" s="531" t="s">
        <v>1369</v>
      </c>
      <c r="F385" s="527" t="s">
        <v>1381</v>
      </c>
      <c r="G385" s="538">
        <v>10.210000000000001</v>
      </c>
      <c r="H385" s="538">
        <v>10.17</v>
      </c>
      <c r="I385" s="531">
        <v>10.14</v>
      </c>
    </row>
    <row r="386" spans="1:9">
      <c r="A386" s="444"/>
      <c r="B386" s="444"/>
      <c r="C386" s="527" t="s">
        <v>413</v>
      </c>
      <c r="D386" s="531" t="s">
        <v>1382</v>
      </c>
      <c r="F386" s="527" t="s">
        <v>1255</v>
      </c>
      <c r="G386" s="538">
        <v>10.210000000000001</v>
      </c>
      <c r="H386" s="538">
        <v>10.17</v>
      </c>
      <c r="I386" s="531">
        <v>10.14</v>
      </c>
    </row>
    <row r="387" spans="1:9">
      <c r="A387" s="444"/>
      <c r="B387" s="444"/>
      <c r="C387" s="527" t="s">
        <v>413</v>
      </c>
      <c r="D387" s="531" t="s">
        <v>1330</v>
      </c>
      <c r="F387" s="527" t="s">
        <v>1305</v>
      </c>
      <c r="G387" s="538">
        <v>10.210000000000001</v>
      </c>
      <c r="H387" s="538">
        <v>10.17</v>
      </c>
      <c r="I387" s="531">
        <v>10.14</v>
      </c>
    </row>
    <row r="388" spans="1:9">
      <c r="A388" s="444"/>
      <c r="B388" s="444"/>
      <c r="C388" s="527" t="s">
        <v>413</v>
      </c>
      <c r="D388" s="531" t="s">
        <v>1209</v>
      </c>
      <c r="F388" s="527" t="s">
        <v>1384</v>
      </c>
      <c r="G388" s="538">
        <v>10.210000000000001</v>
      </c>
      <c r="H388" s="538">
        <v>10.17</v>
      </c>
      <c r="I388" s="531">
        <v>10.14</v>
      </c>
    </row>
    <row r="389" spans="1:9">
      <c r="A389" s="444"/>
      <c r="B389" s="444"/>
      <c r="C389" s="527" t="s">
        <v>413</v>
      </c>
      <c r="D389" s="531" t="s">
        <v>384</v>
      </c>
      <c r="F389" s="527" t="s">
        <v>1386</v>
      </c>
      <c r="G389" s="538">
        <v>10.210000000000001</v>
      </c>
      <c r="H389" s="538">
        <v>10.17</v>
      </c>
      <c r="I389" s="531">
        <v>10.14</v>
      </c>
    </row>
    <row r="390" spans="1:9">
      <c r="A390" s="444"/>
      <c r="B390" s="444"/>
      <c r="C390" s="527" t="s">
        <v>413</v>
      </c>
      <c r="D390" s="531" t="s">
        <v>1388</v>
      </c>
      <c r="F390" s="527" t="s">
        <v>1389</v>
      </c>
      <c r="G390" s="538">
        <v>10.210000000000001</v>
      </c>
      <c r="H390" s="538">
        <v>10.17</v>
      </c>
      <c r="I390" s="531">
        <v>10.14</v>
      </c>
    </row>
    <row r="391" spans="1:9">
      <c r="A391" s="444"/>
      <c r="B391" s="444"/>
      <c r="C391" s="527" t="s">
        <v>413</v>
      </c>
      <c r="D391" s="531" t="s">
        <v>237</v>
      </c>
      <c r="F391" s="527" t="s">
        <v>775</v>
      </c>
      <c r="G391" s="538">
        <v>10.210000000000001</v>
      </c>
      <c r="H391" s="538">
        <v>10.17</v>
      </c>
      <c r="I391" s="531">
        <v>10.14</v>
      </c>
    </row>
    <row r="392" spans="1:9">
      <c r="A392" s="444"/>
      <c r="B392" s="444"/>
      <c r="C392" s="527" t="s">
        <v>413</v>
      </c>
      <c r="D392" s="531" t="s">
        <v>579</v>
      </c>
      <c r="F392" s="527" t="s">
        <v>1391</v>
      </c>
      <c r="G392" s="538">
        <v>10.210000000000001</v>
      </c>
      <c r="H392" s="538">
        <v>10.17</v>
      </c>
      <c r="I392" s="531">
        <v>10.14</v>
      </c>
    </row>
    <row r="393" spans="1:9">
      <c r="A393" s="444"/>
      <c r="B393" s="444"/>
      <c r="C393" s="527" t="s">
        <v>413</v>
      </c>
      <c r="D393" s="531" t="s">
        <v>1094</v>
      </c>
      <c r="F393" s="527" t="s">
        <v>1394</v>
      </c>
      <c r="G393" s="538">
        <v>10.210000000000001</v>
      </c>
      <c r="H393" s="538">
        <v>10.17</v>
      </c>
      <c r="I393" s="531">
        <v>10.14</v>
      </c>
    </row>
    <row r="394" spans="1:9">
      <c r="A394" s="444"/>
      <c r="B394" s="444"/>
      <c r="C394" s="527" t="s">
        <v>413</v>
      </c>
      <c r="D394" s="531" t="s">
        <v>1395</v>
      </c>
      <c r="F394" s="527" t="s">
        <v>1396</v>
      </c>
      <c r="G394" s="538">
        <v>10.210000000000001</v>
      </c>
      <c r="H394" s="538">
        <v>10.17</v>
      </c>
      <c r="I394" s="531">
        <v>10.14</v>
      </c>
    </row>
    <row r="395" spans="1:9">
      <c r="A395" s="444"/>
      <c r="B395" s="444"/>
      <c r="C395" s="527" t="s">
        <v>413</v>
      </c>
      <c r="D395" s="531" t="s">
        <v>472</v>
      </c>
      <c r="F395" s="527" t="s">
        <v>1397</v>
      </c>
      <c r="G395" s="538">
        <v>10.210000000000001</v>
      </c>
      <c r="H395" s="538">
        <v>10.17</v>
      </c>
      <c r="I395" s="531">
        <v>10.14</v>
      </c>
    </row>
    <row r="396" spans="1:9">
      <c r="A396" s="444"/>
      <c r="B396" s="444"/>
      <c r="C396" s="527" t="s">
        <v>413</v>
      </c>
      <c r="D396" s="531" t="s">
        <v>1328</v>
      </c>
      <c r="F396" s="527" t="s">
        <v>684</v>
      </c>
      <c r="G396" s="538">
        <v>10.210000000000001</v>
      </c>
      <c r="H396" s="538">
        <v>10.17</v>
      </c>
      <c r="I396" s="531">
        <v>10.14</v>
      </c>
    </row>
    <row r="397" spans="1:9">
      <c r="A397" s="444"/>
      <c r="B397" s="444"/>
      <c r="C397" s="527" t="s">
        <v>413</v>
      </c>
      <c r="D397" s="531" t="s">
        <v>59</v>
      </c>
      <c r="F397" s="527" t="s">
        <v>1336</v>
      </c>
      <c r="G397" s="538">
        <v>10.210000000000001</v>
      </c>
      <c r="H397" s="538">
        <v>10.17</v>
      </c>
      <c r="I397" s="531">
        <v>10.14</v>
      </c>
    </row>
    <row r="398" spans="1:9">
      <c r="A398" s="444"/>
      <c r="B398" s="444"/>
      <c r="C398" s="527" t="s">
        <v>413</v>
      </c>
      <c r="D398" s="531" t="s">
        <v>750</v>
      </c>
      <c r="F398" s="527" t="s">
        <v>1199</v>
      </c>
      <c r="G398" s="538">
        <v>10.210000000000001</v>
      </c>
      <c r="H398" s="538">
        <v>10.17</v>
      </c>
      <c r="I398" s="531">
        <v>10.14</v>
      </c>
    </row>
    <row r="399" spans="1:9">
      <c r="A399" s="444"/>
      <c r="B399" s="444"/>
      <c r="C399" s="527" t="s">
        <v>413</v>
      </c>
      <c r="D399" s="531" t="s">
        <v>465</v>
      </c>
      <c r="F399" s="527" t="s">
        <v>1322</v>
      </c>
      <c r="G399" s="538">
        <v>10.210000000000001</v>
      </c>
      <c r="H399" s="538">
        <v>10.17</v>
      </c>
      <c r="I399" s="531">
        <v>10.14</v>
      </c>
    </row>
    <row r="400" spans="1:9">
      <c r="A400" s="444"/>
      <c r="B400" s="444"/>
      <c r="C400" s="527" t="s">
        <v>413</v>
      </c>
      <c r="D400" s="531" t="s">
        <v>289</v>
      </c>
      <c r="F400" s="527" t="s">
        <v>1400</v>
      </c>
      <c r="G400" s="538">
        <v>10.210000000000001</v>
      </c>
      <c r="H400" s="538">
        <v>10.17</v>
      </c>
      <c r="I400" s="531">
        <v>10.14</v>
      </c>
    </row>
    <row r="401" spans="1:9">
      <c r="A401" s="444"/>
      <c r="B401" s="444"/>
      <c r="C401" s="527" t="s">
        <v>413</v>
      </c>
      <c r="D401" s="531" t="s">
        <v>764</v>
      </c>
      <c r="F401" s="527" t="s">
        <v>1231</v>
      </c>
      <c r="G401" s="538">
        <v>10.210000000000001</v>
      </c>
      <c r="H401" s="538">
        <v>10.17</v>
      </c>
      <c r="I401" s="531">
        <v>10.14</v>
      </c>
    </row>
    <row r="402" spans="1:9">
      <c r="A402" s="444"/>
      <c r="B402" s="444"/>
      <c r="C402" s="527" t="s">
        <v>413</v>
      </c>
      <c r="D402" s="531" t="s">
        <v>1401</v>
      </c>
      <c r="F402" s="527" t="s">
        <v>784</v>
      </c>
      <c r="G402" s="538">
        <v>10.210000000000001</v>
      </c>
      <c r="H402" s="538">
        <v>10.17</v>
      </c>
      <c r="I402" s="531">
        <v>10.14</v>
      </c>
    </row>
    <row r="403" spans="1:9">
      <c r="A403" s="444"/>
      <c r="B403" s="444"/>
      <c r="C403" s="527" t="s">
        <v>413</v>
      </c>
      <c r="D403" s="531" t="s">
        <v>717</v>
      </c>
      <c r="F403" s="527" t="s">
        <v>1404</v>
      </c>
      <c r="G403" s="538">
        <v>10.210000000000001</v>
      </c>
      <c r="H403" s="538">
        <v>10.17</v>
      </c>
      <c r="I403" s="531">
        <v>10.14</v>
      </c>
    </row>
    <row r="404" spans="1:9">
      <c r="A404" s="444"/>
      <c r="B404" s="444"/>
      <c r="C404" s="527" t="s">
        <v>413</v>
      </c>
      <c r="D404" s="531" t="s">
        <v>1069</v>
      </c>
      <c r="F404" s="527" t="s">
        <v>947</v>
      </c>
      <c r="G404" s="538">
        <v>10.210000000000001</v>
      </c>
      <c r="H404" s="538">
        <v>10.17</v>
      </c>
      <c r="I404" s="531">
        <v>10.14</v>
      </c>
    </row>
    <row r="405" spans="1:9">
      <c r="A405" s="444"/>
      <c r="B405" s="444"/>
      <c r="C405" s="527" t="s">
        <v>413</v>
      </c>
      <c r="D405" s="531" t="s">
        <v>1272</v>
      </c>
      <c r="F405" s="527" t="s">
        <v>1405</v>
      </c>
      <c r="G405" s="538">
        <v>10.210000000000001</v>
      </c>
      <c r="H405" s="538">
        <v>10.17</v>
      </c>
      <c r="I405" s="531">
        <v>10.14</v>
      </c>
    </row>
    <row r="406" spans="1:9">
      <c r="A406" s="444"/>
      <c r="B406" s="444"/>
      <c r="C406" s="527" t="s">
        <v>413</v>
      </c>
      <c r="D406" s="531" t="s">
        <v>430</v>
      </c>
      <c r="F406" s="527" t="s">
        <v>1407</v>
      </c>
      <c r="G406" s="538">
        <v>10.210000000000001</v>
      </c>
      <c r="H406" s="538">
        <v>10.17</v>
      </c>
      <c r="I406" s="531">
        <v>10.14</v>
      </c>
    </row>
    <row r="407" spans="1:9">
      <c r="A407" s="444"/>
      <c r="B407" s="444"/>
      <c r="C407" s="527" t="s">
        <v>413</v>
      </c>
      <c r="D407" s="531" t="s">
        <v>1184</v>
      </c>
      <c r="F407" s="527" t="s">
        <v>875</v>
      </c>
      <c r="G407" s="538">
        <v>10.210000000000001</v>
      </c>
      <c r="H407" s="538">
        <v>10.17</v>
      </c>
      <c r="I407" s="531">
        <v>10.14</v>
      </c>
    </row>
    <row r="408" spans="1:9">
      <c r="A408" s="444"/>
      <c r="B408" s="444"/>
      <c r="C408" s="527" t="s">
        <v>413</v>
      </c>
      <c r="D408" s="531" t="s">
        <v>950</v>
      </c>
      <c r="F408" s="527" t="s">
        <v>1408</v>
      </c>
      <c r="G408" s="538">
        <v>10.210000000000001</v>
      </c>
      <c r="H408" s="538">
        <v>10.17</v>
      </c>
      <c r="I408" s="531">
        <v>10.14</v>
      </c>
    </row>
    <row r="409" spans="1:9">
      <c r="A409" s="444"/>
      <c r="B409" s="444"/>
      <c r="C409" s="527" t="s">
        <v>413</v>
      </c>
      <c r="D409" s="531" t="s">
        <v>137</v>
      </c>
      <c r="F409" s="527" t="s">
        <v>1409</v>
      </c>
      <c r="G409" s="538">
        <v>10.210000000000001</v>
      </c>
      <c r="H409" s="538">
        <v>10.17</v>
      </c>
      <c r="I409" s="531">
        <v>10.14</v>
      </c>
    </row>
    <row r="410" spans="1:9">
      <c r="A410" s="444"/>
      <c r="B410" s="444"/>
      <c r="C410" s="527" t="s">
        <v>413</v>
      </c>
      <c r="D410" s="531" t="s">
        <v>213</v>
      </c>
      <c r="F410" s="527" t="s">
        <v>1196</v>
      </c>
      <c r="G410" s="538">
        <v>10.210000000000001</v>
      </c>
      <c r="H410" s="538">
        <v>10.17</v>
      </c>
      <c r="I410" s="531">
        <v>10.14</v>
      </c>
    </row>
    <row r="411" spans="1:9">
      <c r="A411" s="444"/>
      <c r="B411" s="444"/>
      <c r="C411" s="527" t="s">
        <v>413</v>
      </c>
      <c r="D411" s="531" t="s">
        <v>1399</v>
      </c>
      <c r="F411" s="527" t="s">
        <v>270</v>
      </c>
      <c r="G411" s="538">
        <v>10.210000000000001</v>
      </c>
      <c r="H411" s="538">
        <v>10.17</v>
      </c>
      <c r="I411" s="531">
        <v>10.14</v>
      </c>
    </row>
    <row r="412" spans="1:9">
      <c r="A412" s="444"/>
      <c r="B412" s="444"/>
      <c r="C412" s="527" t="s">
        <v>413</v>
      </c>
      <c r="D412" s="531" t="s">
        <v>1410</v>
      </c>
      <c r="F412" s="527" t="s">
        <v>1035</v>
      </c>
      <c r="G412" s="538">
        <v>10.210000000000001</v>
      </c>
      <c r="H412" s="538">
        <v>10.17</v>
      </c>
      <c r="I412" s="531">
        <v>10.14</v>
      </c>
    </row>
    <row r="413" spans="1:9">
      <c r="A413" s="444"/>
      <c r="B413" s="444"/>
      <c r="C413" s="527" t="s">
        <v>413</v>
      </c>
      <c r="D413" s="531" t="s">
        <v>209</v>
      </c>
      <c r="F413" s="527" t="s">
        <v>615</v>
      </c>
      <c r="G413" s="538">
        <v>10.210000000000001</v>
      </c>
      <c r="H413" s="538">
        <v>10.17</v>
      </c>
      <c r="I413" s="531">
        <v>10.14</v>
      </c>
    </row>
    <row r="414" spans="1:9">
      <c r="A414" s="444"/>
      <c r="B414" s="444"/>
      <c r="C414" s="527" t="s">
        <v>413</v>
      </c>
      <c r="D414" s="531" t="s">
        <v>1230</v>
      </c>
      <c r="F414" s="527" t="s">
        <v>1402</v>
      </c>
      <c r="G414" s="538">
        <v>10.210000000000001</v>
      </c>
      <c r="H414" s="538">
        <v>10.17</v>
      </c>
      <c r="I414" s="531">
        <v>10.14</v>
      </c>
    </row>
    <row r="415" spans="1:9">
      <c r="A415" s="444"/>
      <c r="B415" s="444"/>
      <c r="C415" s="527" t="s">
        <v>423</v>
      </c>
      <c r="D415" s="531" t="s">
        <v>730</v>
      </c>
      <c r="F415" s="527" t="s">
        <v>130</v>
      </c>
      <c r="G415" s="538">
        <v>10.210000000000001</v>
      </c>
      <c r="H415" s="538">
        <v>10.17</v>
      </c>
      <c r="I415" s="531">
        <v>10.14</v>
      </c>
    </row>
    <row r="416" spans="1:9">
      <c r="A416" s="444"/>
      <c r="B416" s="444"/>
      <c r="C416" s="527" t="s">
        <v>423</v>
      </c>
      <c r="D416" s="531" t="s">
        <v>451</v>
      </c>
      <c r="F416" s="527" t="s">
        <v>1278</v>
      </c>
      <c r="G416" s="538">
        <v>10.210000000000001</v>
      </c>
      <c r="H416" s="538">
        <v>10.17</v>
      </c>
      <c r="I416" s="531">
        <v>10.14</v>
      </c>
    </row>
    <row r="417" spans="1:9">
      <c r="A417" s="444"/>
      <c r="B417" s="444"/>
      <c r="C417" s="527" t="s">
        <v>423</v>
      </c>
      <c r="D417" s="531" t="s">
        <v>346</v>
      </c>
      <c r="F417" s="527" t="s">
        <v>1295</v>
      </c>
      <c r="G417" s="538">
        <v>10.210000000000001</v>
      </c>
      <c r="H417" s="538">
        <v>10.17</v>
      </c>
      <c r="I417" s="531">
        <v>10.14</v>
      </c>
    </row>
    <row r="418" spans="1:9">
      <c r="A418" s="444"/>
      <c r="B418" s="444"/>
      <c r="C418" s="527" t="s">
        <v>423</v>
      </c>
      <c r="D418" s="531" t="s">
        <v>957</v>
      </c>
      <c r="F418" s="527" t="s">
        <v>71</v>
      </c>
      <c r="G418" s="538">
        <v>10.210000000000001</v>
      </c>
      <c r="H418" s="538">
        <v>10.17</v>
      </c>
      <c r="I418" s="531">
        <v>10.14</v>
      </c>
    </row>
    <row r="419" spans="1:9">
      <c r="A419" s="444"/>
      <c r="B419" s="444"/>
      <c r="C419" s="527" t="s">
        <v>423</v>
      </c>
      <c r="D419" s="531" t="s">
        <v>1411</v>
      </c>
      <c r="F419" s="527" t="s">
        <v>662</v>
      </c>
      <c r="G419" s="538">
        <v>10.210000000000001</v>
      </c>
      <c r="H419" s="538">
        <v>10.17</v>
      </c>
      <c r="I419" s="531">
        <v>10.14</v>
      </c>
    </row>
    <row r="420" spans="1:9">
      <c r="A420" s="444"/>
      <c r="B420" s="444"/>
      <c r="C420" s="527" t="s">
        <v>423</v>
      </c>
      <c r="D420" s="531" t="s">
        <v>1235</v>
      </c>
      <c r="F420" s="527" t="s">
        <v>513</v>
      </c>
      <c r="G420" s="538">
        <v>10.210000000000001</v>
      </c>
      <c r="H420" s="538">
        <v>10.17</v>
      </c>
      <c r="I420" s="531">
        <v>10.14</v>
      </c>
    </row>
    <row r="421" spans="1:9">
      <c r="A421" s="444"/>
      <c r="B421" s="444"/>
      <c r="C421" s="527" t="s">
        <v>423</v>
      </c>
      <c r="D421" s="531" t="s">
        <v>827</v>
      </c>
      <c r="F421" s="527" t="s">
        <v>264</v>
      </c>
      <c r="G421" s="538">
        <v>10.210000000000001</v>
      </c>
      <c r="H421" s="538">
        <v>10.17</v>
      </c>
      <c r="I421" s="531">
        <v>10.14</v>
      </c>
    </row>
    <row r="422" spans="1:9">
      <c r="A422" s="444"/>
      <c r="B422" s="444"/>
      <c r="C422" s="527" t="s">
        <v>423</v>
      </c>
      <c r="D422" s="531" t="s">
        <v>476</v>
      </c>
      <c r="F422" s="527" t="s">
        <v>1412</v>
      </c>
      <c r="G422" s="538">
        <v>10.210000000000001</v>
      </c>
      <c r="H422" s="538">
        <v>10.17</v>
      </c>
      <c r="I422" s="531">
        <v>10.14</v>
      </c>
    </row>
    <row r="423" spans="1:9">
      <c r="A423" s="444"/>
      <c r="B423" s="444"/>
      <c r="C423" s="527" t="s">
        <v>423</v>
      </c>
      <c r="D423" s="531" t="s">
        <v>1238</v>
      </c>
      <c r="F423" s="527" t="s">
        <v>511</v>
      </c>
      <c r="G423" s="538">
        <v>10.210000000000001</v>
      </c>
      <c r="H423" s="538">
        <v>10.17</v>
      </c>
      <c r="I423" s="531">
        <v>10.14</v>
      </c>
    </row>
    <row r="424" spans="1:9">
      <c r="A424" s="444"/>
      <c r="B424" s="444"/>
      <c r="C424" s="527" t="s">
        <v>423</v>
      </c>
      <c r="D424" s="531" t="s">
        <v>1128</v>
      </c>
      <c r="F424" s="527" t="s">
        <v>1413</v>
      </c>
      <c r="G424" s="538">
        <v>10.210000000000001</v>
      </c>
      <c r="H424" s="538">
        <v>10.17</v>
      </c>
      <c r="I424" s="531">
        <v>10.14</v>
      </c>
    </row>
    <row r="425" spans="1:9">
      <c r="A425" s="444"/>
      <c r="B425" s="444"/>
      <c r="C425" s="527" t="s">
        <v>423</v>
      </c>
      <c r="D425" s="531" t="s">
        <v>1414</v>
      </c>
      <c r="F425" s="527" t="s">
        <v>522</v>
      </c>
      <c r="G425" s="538">
        <v>10.210000000000001</v>
      </c>
      <c r="H425" s="538">
        <v>10.17</v>
      </c>
      <c r="I425" s="531">
        <v>10.14</v>
      </c>
    </row>
    <row r="426" spans="1:9">
      <c r="A426" s="444"/>
      <c r="B426" s="444"/>
      <c r="C426" s="527" t="s">
        <v>423</v>
      </c>
      <c r="D426" s="531" t="s">
        <v>1417</v>
      </c>
      <c r="F426" s="527" t="s">
        <v>731</v>
      </c>
      <c r="G426" s="538">
        <v>10.210000000000001</v>
      </c>
      <c r="H426" s="538">
        <v>10.17</v>
      </c>
      <c r="I426" s="531">
        <v>10.14</v>
      </c>
    </row>
    <row r="427" spans="1:9">
      <c r="A427" s="444"/>
      <c r="B427" s="444"/>
      <c r="C427" s="527" t="s">
        <v>423</v>
      </c>
      <c r="D427" s="531" t="s">
        <v>1241</v>
      </c>
      <c r="F427" s="527" t="s">
        <v>981</v>
      </c>
      <c r="G427" s="538">
        <v>10.210000000000001</v>
      </c>
      <c r="H427" s="538">
        <v>10.17</v>
      </c>
      <c r="I427" s="531">
        <v>10.14</v>
      </c>
    </row>
    <row r="428" spans="1:9">
      <c r="A428" s="444"/>
      <c r="B428" s="444"/>
      <c r="C428" s="527" t="s">
        <v>423</v>
      </c>
      <c r="D428" s="531" t="s">
        <v>204</v>
      </c>
      <c r="F428" s="527" t="s">
        <v>994</v>
      </c>
      <c r="G428" s="538">
        <v>10.210000000000001</v>
      </c>
      <c r="H428" s="538">
        <v>10.17</v>
      </c>
      <c r="I428" s="531">
        <v>10.14</v>
      </c>
    </row>
    <row r="429" spans="1:9">
      <c r="A429" s="444"/>
      <c r="B429" s="444"/>
      <c r="C429" s="527" t="s">
        <v>423</v>
      </c>
      <c r="D429" s="531" t="s">
        <v>752</v>
      </c>
      <c r="F429" s="527" t="s">
        <v>629</v>
      </c>
      <c r="G429" s="538">
        <v>10.210000000000001</v>
      </c>
      <c r="H429" s="538">
        <v>10.17</v>
      </c>
      <c r="I429" s="531">
        <v>10.14</v>
      </c>
    </row>
    <row r="430" spans="1:9">
      <c r="A430" s="444"/>
      <c r="B430" s="444"/>
      <c r="C430" s="527" t="s">
        <v>423</v>
      </c>
      <c r="D430" s="531" t="s">
        <v>835</v>
      </c>
      <c r="F430" s="527" t="s">
        <v>1422</v>
      </c>
      <c r="G430" s="538">
        <v>10.210000000000001</v>
      </c>
      <c r="H430" s="538">
        <v>10.17</v>
      </c>
      <c r="I430" s="531">
        <v>10.14</v>
      </c>
    </row>
    <row r="431" spans="1:9">
      <c r="A431" s="444"/>
      <c r="B431" s="444"/>
      <c r="C431" s="527" t="s">
        <v>423</v>
      </c>
      <c r="D431" s="531" t="s">
        <v>16</v>
      </c>
      <c r="F431" s="527" t="s">
        <v>763</v>
      </c>
      <c r="G431" s="538">
        <v>10.210000000000001</v>
      </c>
      <c r="H431" s="538">
        <v>10.17</v>
      </c>
      <c r="I431" s="531">
        <v>10.14</v>
      </c>
    </row>
    <row r="432" spans="1:9">
      <c r="A432" s="444"/>
      <c r="B432" s="444"/>
      <c r="C432" s="527" t="s">
        <v>423</v>
      </c>
      <c r="D432" s="531" t="s">
        <v>1392</v>
      </c>
      <c r="F432" s="527" t="s">
        <v>1423</v>
      </c>
      <c r="G432" s="538">
        <v>10.210000000000001</v>
      </c>
      <c r="H432" s="538">
        <v>10.17</v>
      </c>
      <c r="I432" s="531">
        <v>10.14</v>
      </c>
    </row>
    <row r="433" spans="1:9">
      <c r="A433" s="444"/>
      <c r="B433" s="444"/>
      <c r="C433" s="527" t="s">
        <v>423</v>
      </c>
      <c r="D433" s="531" t="s">
        <v>1424</v>
      </c>
      <c r="F433" s="527" t="s">
        <v>1426</v>
      </c>
      <c r="G433" s="538">
        <v>10.210000000000001</v>
      </c>
      <c r="H433" s="538">
        <v>10.17</v>
      </c>
      <c r="I433" s="531">
        <v>10.14</v>
      </c>
    </row>
    <row r="434" spans="1:9">
      <c r="A434" s="444"/>
      <c r="B434" s="444"/>
      <c r="C434" s="527" t="s">
        <v>423</v>
      </c>
      <c r="D434" s="531" t="s">
        <v>839</v>
      </c>
      <c r="F434" s="527" t="s">
        <v>1428</v>
      </c>
      <c r="G434" s="538">
        <v>10.210000000000001</v>
      </c>
      <c r="H434" s="538">
        <v>10.17</v>
      </c>
      <c r="I434" s="531">
        <v>10.14</v>
      </c>
    </row>
    <row r="435" spans="1:9">
      <c r="A435" s="444"/>
      <c r="B435" s="444"/>
      <c r="C435" s="527" t="s">
        <v>423</v>
      </c>
      <c r="D435" s="531" t="s">
        <v>1429</v>
      </c>
      <c r="F435" s="527" t="s">
        <v>938</v>
      </c>
      <c r="G435" s="538">
        <v>10.210000000000001</v>
      </c>
      <c r="H435" s="538">
        <v>10.17</v>
      </c>
      <c r="I435" s="531">
        <v>10.14</v>
      </c>
    </row>
    <row r="436" spans="1:9">
      <c r="A436" s="444"/>
      <c r="B436" s="444"/>
      <c r="C436" s="527" t="s">
        <v>423</v>
      </c>
      <c r="D436" s="531" t="s">
        <v>1245</v>
      </c>
      <c r="F436" s="527" t="s">
        <v>526</v>
      </c>
      <c r="G436" s="538">
        <v>10.210000000000001</v>
      </c>
      <c r="H436" s="538">
        <v>10.17</v>
      </c>
      <c r="I436" s="531">
        <v>10.14</v>
      </c>
    </row>
    <row r="437" spans="1:9">
      <c r="A437" s="444"/>
      <c r="B437" s="444"/>
      <c r="C437" s="527" t="s">
        <v>423</v>
      </c>
      <c r="D437" s="531" t="s">
        <v>726</v>
      </c>
      <c r="F437" s="527" t="s">
        <v>1432</v>
      </c>
      <c r="G437" s="538">
        <v>10.210000000000001</v>
      </c>
      <c r="H437" s="538">
        <v>10.17</v>
      </c>
      <c r="I437" s="531">
        <v>10.14</v>
      </c>
    </row>
    <row r="438" spans="1:9">
      <c r="A438" s="444"/>
      <c r="B438" s="444"/>
      <c r="C438" s="527" t="s">
        <v>423</v>
      </c>
      <c r="D438" s="531" t="s">
        <v>774</v>
      </c>
      <c r="F438" s="527" t="s">
        <v>1433</v>
      </c>
      <c r="G438" s="538">
        <v>10.210000000000001</v>
      </c>
      <c r="H438" s="538">
        <v>10.17</v>
      </c>
      <c r="I438" s="531">
        <v>10.14</v>
      </c>
    </row>
    <row r="439" spans="1:9">
      <c r="A439" s="444"/>
      <c r="B439" s="444"/>
      <c r="C439" s="527" t="s">
        <v>423</v>
      </c>
      <c r="D439" s="531" t="s">
        <v>1249</v>
      </c>
      <c r="F439" s="527" t="s">
        <v>1435</v>
      </c>
      <c r="G439" s="538">
        <v>10.210000000000001</v>
      </c>
      <c r="H439" s="538">
        <v>10.17</v>
      </c>
      <c r="I439" s="531">
        <v>10.14</v>
      </c>
    </row>
    <row r="440" spans="1:9">
      <c r="A440" s="444"/>
      <c r="B440" s="444"/>
      <c r="C440" s="527" t="s">
        <v>423</v>
      </c>
      <c r="D440" s="531" t="s">
        <v>939</v>
      </c>
      <c r="F440" s="527" t="s">
        <v>454</v>
      </c>
      <c r="G440" s="538">
        <v>10.210000000000001</v>
      </c>
      <c r="H440" s="538">
        <v>10.17</v>
      </c>
      <c r="I440" s="531">
        <v>10.14</v>
      </c>
    </row>
    <row r="441" spans="1:9">
      <c r="A441" s="444"/>
      <c r="B441" s="444"/>
      <c r="C441" s="527" t="s">
        <v>423</v>
      </c>
      <c r="D441" s="531" t="s">
        <v>1436</v>
      </c>
      <c r="F441" s="527" t="s">
        <v>363</v>
      </c>
      <c r="G441" s="538">
        <v>10.210000000000001</v>
      </c>
      <c r="H441" s="538">
        <v>10.17</v>
      </c>
      <c r="I441" s="531">
        <v>10.14</v>
      </c>
    </row>
    <row r="442" spans="1:9">
      <c r="A442" s="444"/>
      <c r="B442" s="444"/>
      <c r="C442" s="527" t="s">
        <v>423</v>
      </c>
      <c r="D442" s="531" t="s">
        <v>1271</v>
      </c>
      <c r="F442" s="527" t="s">
        <v>855</v>
      </c>
      <c r="G442" s="538">
        <v>10.210000000000001</v>
      </c>
      <c r="H442" s="538">
        <v>10.17</v>
      </c>
      <c r="I442" s="531">
        <v>10.14</v>
      </c>
    </row>
    <row r="443" spans="1:9">
      <c r="A443" s="444"/>
      <c r="B443" s="444"/>
      <c r="C443" s="527" t="s">
        <v>423</v>
      </c>
      <c r="D443" s="531" t="s">
        <v>1440</v>
      </c>
      <c r="F443" s="527" t="s">
        <v>1442</v>
      </c>
      <c r="G443" s="538">
        <v>10.210000000000001</v>
      </c>
      <c r="H443" s="538">
        <v>10.17</v>
      </c>
      <c r="I443" s="531">
        <v>10.14</v>
      </c>
    </row>
    <row r="444" spans="1:9">
      <c r="A444" s="444"/>
      <c r="B444" s="444"/>
      <c r="C444" s="527" t="s">
        <v>423</v>
      </c>
      <c r="D444" s="531" t="s">
        <v>798</v>
      </c>
      <c r="F444" s="527" t="s">
        <v>1444</v>
      </c>
      <c r="G444" s="538">
        <v>10.210000000000001</v>
      </c>
      <c r="H444" s="538">
        <v>10.17</v>
      </c>
      <c r="I444" s="531">
        <v>10.14</v>
      </c>
    </row>
    <row r="445" spans="1:9">
      <c r="A445" s="444"/>
      <c r="B445" s="444"/>
      <c r="C445" s="527" t="s">
        <v>423</v>
      </c>
      <c r="D445" s="531" t="s">
        <v>1251</v>
      </c>
      <c r="F445" s="527" t="s">
        <v>1010</v>
      </c>
      <c r="G445" s="538">
        <v>10.210000000000001</v>
      </c>
      <c r="H445" s="538">
        <v>10.17</v>
      </c>
      <c r="I445" s="531">
        <v>10.14</v>
      </c>
    </row>
    <row r="446" spans="1:9">
      <c r="A446" s="444"/>
      <c r="B446" s="444"/>
      <c r="C446" s="527" t="s">
        <v>423</v>
      </c>
      <c r="D446" s="531" t="s">
        <v>1445</v>
      </c>
      <c r="F446" s="527" t="s">
        <v>1447</v>
      </c>
      <c r="G446" s="538">
        <v>10.210000000000001</v>
      </c>
      <c r="H446" s="538">
        <v>10.17</v>
      </c>
      <c r="I446" s="531">
        <v>10.14</v>
      </c>
    </row>
    <row r="447" spans="1:9">
      <c r="A447" s="444"/>
      <c r="B447" s="444"/>
      <c r="C447" s="527" t="s">
        <v>423</v>
      </c>
      <c r="D447" s="531" t="s">
        <v>1027</v>
      </c>
      <c r="F447" s="527" t="s">
        <v>406</v>
      </c>
      <c r="G447" s="538">
        <v>10.210000000000001</v>
      </c>
      <c r="H447" s="538">
        <v>10.17</v>
      </c>
      <c r="I447" s="531">
        <v>10.14</v>
      </c>
    </row>
    <row r="448" spans="1:9">
      <c r="A448" s="444"/>
      <c r="B448" s="444"/>
      <c r="C448" s="527" t="s">
        <v>423</v>
      </c>
      <c r="D448" s="531" t="s">
        <v>1256</v>
      </c>
      <c r="F448" s="527" t="s">
        <v>1448</v>
      </c>
      <c r="G448" s="538">
        <v>10.210000000000001</v>
      </c>
      <c r="H448" s="538">
        <v>10.17</v>
      </c>
      <c r="I448" s="531">
        <v>10.14</v>
      </c>
    </row>
    <row r="449" spans="1:9">
      <c r="A449" s="444"/>
      <c r="B449" s="444"/>
      <c r="C449" s="527" t="s">
        <v>423</v>
      </c>
      <c r="D449" s="531" t="s">
        <v>1449</v>
      </c>
      <c r="F449" s="527" t="s">
        <v>8</v>
      </c>
      <c r="G449" s="538">
        <v>10.210000000000001</v>
      </c>
      <c r="H449" s="538">
        <v>10.17</v>
      </c>
      <c r="I449" s="531">
        <v>10.14</v>
      </c>
    </row>
    <row r="450" spans="1:9">
      <c r="A450" s="444"/>
      <c r="B450" s="444"/>
      <c r="C450" s="527" t="s">
        <v>423</v>
      </c>
      <c r="D450" s="531" t="s">
        <v>672</v>
      </c>
      <c r="F450" s="527" t="s">
        <v>528</v>
      </c>
      <c r="G450" s="538">
        <v>10.210000000000001</v>
      </c>
      <c r="H450" s="538">
        <v>10.17</v>
      </c>
      <c r="I450" s="531">
        <v>10.14</v>
      </c>
    </row>
    <row r="451" spans="1:9" ht="14.25">
      <c r="A451" s="444"/>
      <c r="B451" s="444"/>
      <c r="C451" s="527" t="s">
        <v>423</v>
      </c>
      <c r="D451" s="531" t="s">
        <v>1450</v>
      </c>
      <c r="F451" s="528" t="s">
        <v>882</v>
      </c>
      <c r="G451" s="540">
        <v>10.210000000000001</v>
      </c>
      <c r="H451" s="540">
        <v>10.17</v>
      </c>
      <c r="I451" s="532">
        <v>10.14</v>
      </c>
    </row>
    <row r="452" spans="1:9">
      <c r="A452" s="444"/>
      <c r="B452" s="444"/>
      <c r="C452" s="527" t="s">
        <v>423</v>
      </c>
      <c r="D452" s="531" t="s">
        <v>1352</v>
      </c>
    </row>
    <row r="453" spans="1:9">
      <c r="A453" s="444"/>
      <c r="B453" s="444"/>
      <c r="C453" s="527" t="s">
        <v>423</v>
      </c>
      <c r="D453" s="531" t="s">
        <v>32</v>
      </c>
    </row>
    <row r="454" spans="1:9">
      <c r="A454" s="444"/>
      <c r="B454" s="444"/>
      <c r="C454" s="527" t="s">
        <v>423</v>
      </c>
      <c r="D454" s="531" t="s">
        <v>258</v>
      </c>
    </row>
    <row r="455" spans="1:9">
      <c r="A455" s="444"/>
      <c r="B455" s="444"/>
      <c r="C455" s="527" t="s">
        <v>423</v>
      </c>
      <c r="D455" s="531" t="s">
        <v>1084</v>
      </c>
    </row>
    <row r="456" spans="1:9">
      <c r="A456" s="444"/>
      <c r="B456" s="444"/>
      <c r="C456" s="527" t="s">
        <v>423</v>
      </c>
      <c r="D456" s="531" t="s">
        <v>1263</v>
      </c>
    </row>
    <row r="457" spans="1:9">
      <c r="A457" s="444"/>
      <c r="B457" s="444"/>
      <c r="C457" s="527" t="s">
        <v>423</v>
      </c>
      <c r="D457" s="531" t="s">
        <v>1193</v>
      </c>
    </row>
    <row r="458" spans="1:9">
      <c r="A458" s="444"/>
      <c r="B458" s="444"/>
      <c r="C458" s="527" t="s">
        <v>423</v>
      </c>
      <c r="D458" s="531" t="s">
        <v>897</v>
      </c>
    </row>
    <row r="459" spans="1:9">
      <c r="A459" s="444"/>
      <c r="B459" s="444"/>
      <c r="C459" s="527" t="s">
        <v>441</v>
      </c>
      <c r="D459" s="531" t="s">
        <v>971</v>
      </c>
    </row>
    <row r="460" spans="1:9">
      <c r="A460" s="444"/>
      <c r="B460" s="444"/>
      <c r="C460" s="527" t="s">
        <v>441</v>
      </c>
      <c r="D460" s="531" t="s">
        <v>1179</v>
      </c>
    </row>
    <row r="461" spans="1:9">
      <c r="A461" s="444"/>
      <c r="B461" s="444"/>
      <c r="C461" s="527" t="s">
        <v>441</v>
      </c>
      <c r="D461" s="531" t="s">
        <v>6</v>
      </c>
    </row>
    <row r="462" spans="1:9">
      <c r="A462" s="444"/>
      <c r="B462" s="444"/>
      <c r="C462" s="527" t="s">
        <v>441</v>
      </c>
      <c r="D462" s="531" t="s">
        <v>1451</v>
      </c>
    </row>
    <row r="463" spans="1:9">
      <c r="A463" s="444"/>
      <c r="B463" s="444"/>
      <c r="C463" s="527" t="s">
        <v>441</v>
      </c>
      <c r="D463" s="531" t="s">
        <v>1265</v>
      </c>
    </row>
    <row r="464" spans="1:9">
      <c r="A464" s="444"/>
      <c r="B464" s="444"/>
      <c r="C464" s="527" t="s">
        <v>441</v>
      </c>
      <c r="D464" s="531" t="s">
        <v>871</v>
      </c>
    </row>
    <row r="465" spans="1:4">
      <c r="A465" s="444"/>
      <c r="B465" s="444"/>
      <c r="C465" s="527" t="s">
        <v>441</v>
      </c>
      <c r="D465" s="531" t="s">
        <v>901</v>
      </c>
    </row>
    <row r="466" spans="1:4">
      <c r="A466" s="444"/>
      <c r="B466" s="444"/>
      <c r="C466" s="527" t="s">
        <v>441</v>
      </c>
      <c r="D466" s="531" t="s">
        <v>755</v>
      </c>
    </row>
    <row r="467" spans="1:4">
      <c r="A467" s="444"/>
      <c r="B467" s="444"/>
      <c r="C467" s="527" t="s">
        <v>441</v>
      </c>
      <c r="D467" s="531" t="s">
        <v>604</v>
      </c>
    </row>
    <row r="468" spans="1:4">
      <c r="A468" s="444"/>
      <c r="B468" s="444"/>
      <c r="C468" s="527" t="s">
        <v>441</v>
      </c>
      <c r="D468" s="531" t="s">
        <v>1452</v>
      </c>
    </row>
    <row r="469" spans="1:4">
      <c r="A469" s="444"/>
      <c r="B469" s="444"/>
      <c r="C469" s="527" t="s">
        <v>441</v>
      </c>
      <c r="D469" s="531" t="s">
        <v>1454</v>
      </c>
    </row>
    <row r="470" spans="1:4">
      <c r="A470" s="444"/>
      <c r="B470" s="444"/>
      <c r="C470" s="527" t="s">
        <v>441</v>
      </c>
      <c r="D470" s="531" t="s">
        <v>432</v>
      </c>
    </row>
    <row r="471" spans="1:4">
      <c r="A471" s="444"/>
      <c r="B471" s="444"/>
      <c r="C471" s="527" t="s">
        <v>441</v>
      </c>
      <c r="D471" s="531" t="s">
        <v>1455</v>
      </c>
    </row>
    <row r="472" spans="1:4">
      <c r="A472" s="444"/>
      <c r="B472" s="444"/>
      <c r="C472" s="527" t="s">
        <v>441</v>
      </c>
      <c r="D472" s="531" t="s">
        <v>1270</v>
      </c>
    </row>
    <row r="473" spans="1:4">
      <c r="A473" s="444"/>
      <c r="B473" s="444"/>
      <c r="C473" s="527" t="s">
        <v>441</v>
      </c>
      <c r="D473" s="531" t="s">
        <v>1457</v>
      </c>
    </row>
    <row r="474" spans="1:4">
      <c r="A474" s="444"/>
      <c r="B474" s="444"/>
      <c r="C474" s="527" t="s">
        <v>441</v>
      </c>
      <c r="D474" s="531" t="s">
        <v>1458</v>
      </c>
    </row>
    <row r="475" spans="1:4">
      <c r="A475" s="444"/>
      <c r="B475" s="444"/>
      <c r="C475" s="527" t="s">
        <v>441</v>
      </c>
      <c r="D475" s="531" t="s">
        <v>1459</v>
      </c>
    </row>
    <row r="476" spans="1:4">
      <c r="A476" s="444"/>
      <c r="B476" s="444"/>
      <c r="C476" s="527" t="s">
        <v>441</v>
      </c>
      <c r="D476" s="531" t="s">
        <v>1460</v>
      </c>
    </row>
    <row r="477" spans="1:4">
      <c r="A477" s="444"/>
      <c r="B477" s="444"/>
      <c r="C477" s="527" t="s">
        <v>441</v>
      </c>
      <c r="D477" s="531" t="s">
        <v>419</v>
      </c>
    </row>
    <row r="478" spans="1:4">
      <c r="A478" s="444"/>
      <c r="B478" s="444"/>
      <c r="C478" s="527" t="s">
        <v>441</v>
      </c>
      <c r="D478" s="531" t="s">
        <v>1264</v>
      </c>
    </row>
    <row r="479" spans="1:4">
      <c r="A479" s="444"/>
      <c r="B479" s="444"/>
      <c r="C479" s="527" t="s">
        <v>441</v>
      </c>
      <c r="D479" s="531" t="s">
        <v>978</v>
      </c>
    </row>
    <row r="480" spans="1:4">
      <c r="A480" s="444"/>
      <c r="B480" s="444"/>
      <c r="C480" s="527" t="s">
        <v>441</v>
      </c>
      <c r="D480" s="531" t="s">
        <v>1461</v>
      </c>
    </row>
    <row r="481" spans="1:4">
      <c r="A481" s="444"/>
      <c r="B481" s="444"/>
      <c r="C481" s="527" t="s">
        <v>441</v>
      </c>
      <c r="D481" s="531" t="s">
        <v>1463</v>
      </c>
    </row>
    <row r="482" spans="1:4">
      <c r="A482" s="444"/>
      <c r="B482" s="444"/>
      <c r="C482" s="527" t="s">
        <v>441</v>
      </c>
      <c r="D482" s="531" t="s">
        <v>1466</v>
      </c>
    </row>
    <row r="483" spans="1:4">
      <c r="A483" s="444"/>
      <c r="B483" s="444"/>
      <c r="C483" s="527" t="s">
        <v>441</v>
      </c>
      <c r="D483" s="531" t="s">
        <v>1467</v>
      </c>
    </row>
    <row r="484" spans="1:4">
      <c r="A484" s="444"/>
      <c r="B484" s="444"/>
      <c r="C484" s="527" t="s">
        <v>408</v>
      </c>
      <c r="D484" s="531" t="s">
        <v>440</v>
      </c>
    </row>
    <row r="485" spans="1:4">
      <c r="A485" s="444"/>
      <c r="B485" s="444"/>
      <c r="C485" s="527" t="s">
        <v>408</v>
      </c>
      <c r="D485" s="531" t="s">
        <v>474</v>
      </c>
    </row>
    <row r="486" spans="1:4">
      <c r="A486" s="444"/>
      <c r="B486" s="444"/>
      <c r="C486" s="527" t="s">
        <v>408</v>
      </c>
      <c r="D486" s="531" t="s">
        <v>1232</v>
      </c>
    </row>
    <row r="487" spans="1:4">
      <c r="A487" s="444"/>
      <c r="B487" s="444"/>
      <c r="C487" s="527" t="s">
        <v>408</v>
      </c>
      <c r="D487" s="531" t="s">
        <v>707</v>
      </c>
    </row>
    <row r="488" spans="1:4">
      <c r="A488" s="444"/>
      <c r="B488" s="444"/>
      <c r="C488" s="527" t="s">
        <v>408</v>
      </c>
      <c r="D488" s="531" t="s">
        <v>1036</v>
      </c>
    </row>
    <row r="489" spans="1:4">
      <c r="A489" s="444"/>
      <c r="B489" s="444"/>
      <c r="C489" s="527" t="s">
        <v>408</v>
      </c>
      <c r="D489" s="531" t="s">
        <v>1468</v>
      </c>
    </row>
    <row r="490" spans="1:4">
      <c r="A490" s="444"/>
      <c r="B490" s="444"/>
      <c r="C490" s="527" t="s">
        <v>408</v>
      </c>
      <c r="D490" s="531" t="s">
        <v>632</v>
      </c>
    </row>
    <row r="491" spans="1:4">
      <c r="A491" s="444"/>
      <c r="B491" s="444"/>
      <c r="C491" s="527" t="s">
        <v>408</v>
      </c>
      <c r="D491" s="531" t="s">
        <v>468</v>
      </c>
    </row>
    <row r="492" spans="1:4">
      <c r="A492" s="444"/>
      <c r="B492" s="444"/>
      <c r="C492" s="527" t="s">
        <v>408</v>
      </c>
      <c r="D492" s="531" t="s">
        <v>1469</v>
      </c>
    </row>
    <row r="493" spans="1:4">
      <c r="A493" s="444"/>
      <c r="B493" s="444"/>
      <c r="C493" s="527" t="s">
        <v>408</v>
      </c>
      <c r="D493" s="531" t="s">
        <v>1471</v>
      </c>
    </row>
    <row r="494" spans="1:4">
      <c r="A494" s="444"/>
      <c r="B494" s="444"/>
      <c r="C494" s="527" t="s">
        <v>408</v>
      </c>
      <c r="D494" s="531" t="s">
        <v>1416</v>
      </c>
    </row>
    <row r="495" spans="1:4">
      <c r="A495" s="444"/>
      <c r="B495" s="444"/>
      <c r="C495" s="527" t="s">
        <v>408</v>
      </c>
      <c r="D495" s="531" t="s">
        <v>984</v>
      </c>
    </row>
    <row r="496" spans="1:4">
      <c r="A496" s="444"/>
      <c r="B496" s="444"/>
      <c r="C496" s="527" t="s">
        <v>408</v>
      </c>
      <c r="D496" s="531" t="s">
        <v>1007</v>
      </c>
    </row>
    <row r="497" spans="1:4">
      <c r="A497" s="444"/>
      <c r="B497" s="444"/>
      <c r="C497" s="527" t="s">
        <v>408</v>
      </c>
      <c r="D497" s="531" t="s">
        <v>832</v>
      </c>
    </row>
    <row r="498" spans="1:4">
      <c r="A498" s="444"/>
      <c r="B498" s="444"/>
      <c r="C498" s="527" t="s">
        <v>408</v>
      </c>
      <c r="D498" s="531" t="s">
        <v>1473</v>
      </c>
    </row>
    <row r="499" spans="1:4">
      <c r="A499" s="444"/>
      <c r="B499" s="444"/>
      <c r="C499" s="527" t="s">
        <v>408</v>
      </c>
      <c r="D499" s="531" t="s">
        <v>753</v>
      </c>
    </row>
    <row r="500" spans="1:4">
      <c r="A500" s="444"/>
      <c r="B500" s="444"/>
      <c r="C500" s="527" t="s">
        <v>408</v>
      </c>
      <c r="D500" s="531" t="s">
        <v>1477</v>
      </c>
    </row>
    <row r="501" spans="1:4">
      <c r="A501" s="444"/>
      <c r="B501" s="444"/>
      <c r="C501" s="527" t="s">
        <v>408</v>
      </c>
      <c r="D501" s="531" t="s">
        <v>1478</v>
      </c>
    </row>
    <row r="502" spans="1:4">
      <c r="A502" s="444"/>
      <c r="B502" s="444"/>
      <c r="C502" s="527" t="s">
        <v>408</v>
      </c>
      <c r="D502" s="531" t="s">
        <v>770</v>
      </c>
    </row>
    <row r="503" spans="1:4">
      <c r="A503" s="444"/>
      <c r="B503" s="444"/>
      <c r="C503" s="527" t="s">
        <v>408</v>
      </c>
      <c r="D503" s="531" t="s">
        <v>271</v>
      </c>
    </row>
    <row r="504" spans="1:4">
      <c r="A504" s="444"/>
      <c r="B504" s="444"/>
      <c r="C504" s="527" t="s">
        <v>408</v>
      </c>
      <c r="D504" s="531" t="s">
        <v>1479</v>
      </c>
    </row>
    <row r="505" spans="1:4">
      <c r="A505" s="444"/>
      <c r="B505" s="444"/>
      <c r="C505" s="527" t="s">
        <v>408</v>
      </c>
      <c r="D505" s="531" t="s">
        <v>1243</v>
      </c>
    </row>
    <row r="506" spans="1:4">
      <c r="A506" s="444"/>
      <c r="B506" s="444"/>
      <c r="C506" s="527" t="s">
        <v>408</v>
      </c>
      <c r="D506" s="531" t="s">
        <v>1482</v>
      </c>
    </row>
    <row r="507" spans="1:4">
      <c r="A507" s="444"/>
      <c r="B507" s="444"/>
      <c r="C507" s="527" t="s">
        <v>408</v>
      </c>
      <c r="D507" s="531" t="s">
        <v>1485</v>
      </c>
    </row>
    <row r="508" spans="1:4">
      <c r="A508" s="444"/>
      <c r="B508" s="444"/>
      <c r="C508" s="527" t="s">
        <v>408</v>
      </c>
      <c r="D508" s="531" t="s">
        <v>1486</v>
      </c>
    </row>
    <row r="509" spans="1:4">
      <c r="A509" s="444"/>
      <c r="B509" s="444"/>
      <c r="C509" s="527" t="s">
        <v>408</v>
      </c>
      <c r="D509" s="531" t="s">
        <v>1488</v>
      </c>
    </row>
    <row r="510" spans="1:4">
      <c r="A510" s="444"/>
      <c r="B510" s="444"/>
      <c r="C510" s="527" t="s">
        <v>408</v>
      </c>
      <c r="D510" s="531" t="s">
        <v>1146</v>
      </c>
    </row>
    <row r="511" spans="1:4">
      <c r="A511" s="444"/>
      <c r="B511" s="444"/>
      <c r="C511" s="527" t="s">
        <v>408</v>
      </c>
      <c r="D511" s="531" t="s">
        <v>1209</v>
      </c>
    </row>
    <row r="512" spans="1:4">
      <c r="A512" s="444"/>
      <c r="B512" s="444"/>
      <c r="C512" s="527" t="s">
        <v>408</v>
      </c>
      <c r="D512" s="531" t="s">
        <v>873</v>
      </c>
    </row>
    <row r="513" spans="1:4">
      <c r="A513" s="444"/>
      <c r="B513" s="444"/>
      <c r="C513" s="527" t="s">
        <v>408</v>
      </c>
      <c r="D513" s="531" t="s">
        <v>1285</v>
      </c>
    </row>
    <row r="514" spans="1:4">
      <c r="A514" s="444"/>
      <c r="B514" s="444"/>
      <c r="C514" s="527" t="s">
        <v>408</v>
      </c>
      <c r="D514" s="531" t="s">
        <v>1304</v>
      </c>
    </row>
    <row r="515" spans="1:4">
      <c r="A515" s="444"/>
      <c r="B515" s="444"/>
      <c r="C515" s="527" t="s">
        <v>408</v>
      </c>
      <c r="D515" s="531" t="s">
        <v>448</v>
      </c>
    </row>
    <row r="516" spans="1:4">
      <c r="A516" s="444"/>
      <c r="B516" s="444"/>
      <c r="C516" s="527" t="s">
        <v>408</v>
      </c>
      <c r="D516" s="531" t="s">
        <v>1082</v>
      </c>
    </row>
    <row r="517" spans="1:4">
      <c r="A517" s="444"/>
      <c r="B517" s="444"/>
      <c r="C517" s="527" t="s">
        <v>408</v>
      </c>
      <c r="D517" s="531" t="s">
        <v>1489</v>
      </c>
    </row>
    <row r="518" spans="1:4">
      <c r="A518" s="444"/>
      <c r="B518" s="444"/>
      <c r="C518" s="527" t="s">
        <v>408</v>
      </c>
      <c r="D518" s="531" t="s">
        <v>1492</v>
      </c>
    </row>
    <row r="519" spans="1:4">
      <c r="A519" s="444"/>
      <c r="B519" s="444"/>
      <c r="C519" s="527" t="s">
        <v>353</v>
      </c>
      <c r="D519" s="531" t="s">
        <v>617</v>
      </c>
    </row>
    <row r="520" spans="1:4">
      <c r="A520" s="444"/>
      <c r="B520" s="444"/>
      <c r="C520" s="527" t="s">
        <v>353</v>
      </c>
      <c r="D520" s="531" t="s">
        <v>35</v>
      </c>
    </row>
    <row r="521" spans="1:4">
      <c r="A521" s="444"/>
      <c r="B521" s="444"/>
      <c r="C521" s="527" t="s">
        <v>353</v>
      </c>
      <c r="D521" s="531" t="s">
        <v>543</v>
      </c>
    </row>
    <row r="522" spans="1:4">
      <c r="A522" s="444"/>
      <c r="B522" s="444"/>
      <c r="C522" s="527" t="s">
        <v>353</v>
      </c>
      <c r="D522" s="531" t="s">
        <v>843</v>
      </c>
    </row>
    <row r="523" spans="1:4">
      <c r="A523" s="444"/>
      <c r="B523" s="444"/>
      <c r="C523" s="527" t="s">
        <v>353</v>
      </c>
      <c r="D523" s="531" t="s">
        <v>983</v>
      </c>
    </row>
    <row r="524" spans="1:4">
      <c r="A524" s="444"/>
      <c r="B524" s="444"/>
      <c r="C524" s="527" t="s">
        <v>353</v>
      </c>
      <c r="D524" s="531" t="s">
        <v>1493</v>
      </c>
    </row>
    <row r="525" spans="1:4">
      <c r="A525" s="444"/>
      <c r="B525" s="444"/>
      <c r="C525" s="527" t="s">
        <v>353</v>
      </c>
      <c r="D525" s="531" t="s">
        <v>945</v>
      </c>
    </row>
    <row r="526" spans="1:4">
      <c r="A526" s="444"/>
      <c r="B526" s="444"/>
      <c r="C526" s="527" t="s">
        <v>353</v>
      </c>
      <c r="D526" s="531" t="s">
        <v>1494</v>
      </c>
    </row>
    <row r="527" spans="1:4">
      <c r="A527" s="444"/>
      <c r="B527" s="444"/>
      <c r="C527" s="527" t="s">
        <v>353</v>
      </c>
      <c r="D527" s="531" t="s">
        <v>283</v>
      </c>
    </row>
    <row r="528" spans="1:4">
      <c r="A528" s="444"/>
      <c r="B528" s="444"/>
      <c r="C528" s="527" t="s">
        <v>353</v>
      </c>
      <c r="D528" s="531" t="s">
        <v>1495</v>
      </c>
    </row>
    <row r="529" spans="1:4">
      <c r="A529" s="444"/>
      <c r="B529" s="444"/>
      <c r="C529" s="527" t="s">
        <v>353</v>
      </c>
      <c r="D529" s="531" t="s">
        <v>987</v>
      </c>
    </row>
    <row r="530" spans="1:4">
      <c r="A530" s="444"/>
      <c r="B530" s="444"/>
      <c r="C530" s="527" t="s">
        <v>353</v>
      </c>
      <c r="D530" s="531" t="s">
        <v>695</v>
      </c>
    </row>
    <row r="531" spans="1:4">
      <c r="A531" s="444"/>
      <c r="B531" s="444"/>
      <c r="C531" s="527" t="s">
        <v>353</v>
      </c>
      <c r="D531" s="531" t="s">
        <v>991</v>
      </c>
    </row>
    <row r="532" spans="1:4">
      <c r="A532" s="444"/>
      <c r="B532" s="444"/>
      <c r="C532" s="527" t="s">
        <v>353</v>
      </c>
      <c r="D532" s="531" t="s">
        <v>993</v>
      </c>
    </row>
    <row r="533" spans="1:4">
      <c r="A533" s="444"/>
      <c r="B533" s="444"/>
      <c r="C533" s="527" t="s">
        <v>353</v>
      </c>
      <c r="D533" s="531" t="s">
        <v>996</v>
      </c>
    </row>
    <row r="534" spans="1:4">
      <c r="A534" s="444"/>
      <c r="B534" s="444"/>
      <c r="C534" s="527" t="s">
        <v>353</v>
      </c>
      <c r="D534" s="531" t="s">
        <v>1288</v>
      </c>
    </row>
    <row r="535" spans="1:4">
      <c r="A535" s="444"/>
      <c r="B535" s="444"/>
      <c r="C535" s="527" t="s">
        <v>353</v>
      </c>
      <c r="D535" s="531" t="s">
        <v>458</v>
      </c>
    </row>
    <row r="536" spans="1:4">
      <c r="A536" s="444"/>
      <c r="B536" s="444"/>
      <c r="C536" s="527" t="s">
        <v>353</v>
      </c>
      <c r="D536" s="531" t="s">
        <v>849</v>
      </c>
    </row>
    <row r="537" spans="1:4">
      <c r="A537" s="444"/>
      <c r="B537" s="444"/>
      <c r="C537" s="527" t="s">
        <v>353</v>
      </c>
      <c r="D537" s="531" t="s">
        <v>930</v>
      </c>
    </row>
    <row r="538" spans="1:4">
      <c r="A538" s="444"/>
      <c r="B538" s="444"/>
      <c r="C538" s="527" t="s">
        <v>353</v>
      </c>
      <c r="D538" s="531" t="s">
        <v>999</v>
      </c>
    </row>
    <row r="539" spans="1:4">
      <c r="A539" s="444"/>
      <c r="B539" s="444"/>
      <c r="C539" s="527" t="s">
        <v>353</v>
      </c>
      <c r="D539" s="531" t="s">
        <v>854</v>
      </c>
    </row>
    <row r="540" spans="1:4">
      <c r="A540" s="444"/>
      <c r="B540" s="444"/>
      <c r="C540" s="527" t="s">
        <v>353</v>
      </c>
      <c r="D540" s="531" t="s">
        <v>1003</v>
      </c>
    </row>
    <row r="541" spans="1:4">
      <c r="A541" s="444"/>
      <c r="B541" s="444"/>
      <c r="C541" s="527" t="s">
        <v>353</v>
      </c>
      <c r="D541" s="531" t="s">
        <v>575</v>
      </c>
    </row>
    <row r="542" spans="1:4">
      <c r="A542" s="444"/>
      <c r="B542" s="444"/>
      <c r="C542" s="527" t="s">
        <v>353</v>
      </c>
      <c r="D542" s="531" t="s">
        <v>1470</v>
      </c>
    </row>
    <row r="543" spans="1:4">
      <c r="A543" s="444"/>
      <c r="B543" s="444"/>
      <c r="C543" s="527" t="s">
        <v>353</v>
      </c>
      <c r="D543" s="531" t="s">
        <v>1496</v>
      </c>
    </row>
    <row r="544" spans="1:4">
      <c r="A544" s="444"/>
      <c r="B544" s="444"/>
      <c r="C544" s="527" t="s">
        <v>353</v>
      </c>
      <c r="D544" s="531" t="s">
        <v>697</v>
      </c>
    </row>
    <row r="545" spans="1:4">
      <c r="A545" s="444"/>
      <c r="B545" s="444"/>
      <c r="C545" s="527" t="s">
        <v>353</v>
      </c>
      <c r="D545" s="531" t="s">
        <v>1006</v>
      </c>
    </row>
    <row r="546" spans="1:4">
      <c r="A546" s="444"/>
      <c r="B546" s="444"/>
      <c r="C546" s="527" t="s">
        <v>353</v>
      </c>
      <c r="D546" s="531" t="s">
        <v>1013</v>
      </c>
    </row>
    <row r="547" spans="1:4">
      <c r="A547" s="444"/>
      <c r="B547" s="444"/>
      <c r="C547" s="527" t="s">
        <v>353</v>
      </c>
      <c r="D547" s="531" t="s">
        <v>1017</v>
      </c>
    </row>
    <row r="548" spans="1:4">
      <c r="A548" s="444"/>
      <c r="B548" s="444"/>
      <c r="C548" s="527" t="s">
        <v>353</v>
      </c>
      <c r="D548" s="531" t="s">
        <v>860</v>
      </c>
    </row>
    <row r="549" spans="1:4">
      <c r="A549" s="444"/>
      <c r="B549" s="444"/>
      <c r="C549" s="527" t="s">
        <v>353</v>
      </c>
      <c r="D549" s="531" t="s">
        <v>920</v>
      </c>
    </row>
    <row r="550" spans="1:4">
      <c r="A550" s="444"/>
      <c r="B550" s="444"/>
      <c r="C550" s="527" t="s">
        <v>353</v>
      </c>
      <c r="D550" s="531" t="s">
        <v>293</v>
      </c>
    </row>
    <row r="551" spans="1:4">
      <c r="A551" s="444"/>
      <c r="B551" s="444"/>
      <c r="C551" s="527" t="s">
        <v>353</v>
      </c>
      <c r="D551" s="531" t="s">
        <v>928</v>
      </c>
    </row>
    <row r="552" spans="1:4">
      <c r="A552" s="444"/>
      <c r="B552" s="444"/>
      <c r="C552" s="527" t="s">
        <v>353</v>
      </c>
      <c r="D552" s="531" t="s">
        <v>1025</v>
      </c>
    </row>
    <row r="553" spans="1:4">
      <c r="A553" s="444"/>
      <c r="B553" s="444"/>
      <c r="C553" s="527" t="s">
        <v>353</v>
      </c>
      <c r="D553" s="531" t="s">
        <v>80</v>
      </c>
    </row>
    <row r="554" spans="1:4">
      <c r="A554" s="444"/>
      <c r="B554" s="444"/>
      <c r="C554" s="527" t="s">
        <v>353</v>
      </c>
      <c r="D554" s="531" t="s">
        <v>1028</v>
      </c>
    </row>
    <row r="555" spans="1:4">
      <c r="A555" s="444"/>
      <c r="B555" s="444"/>
      <c r="C555" s="527" t="s">
        <v>353</v>
      </c>
      <c r="D555" s="531" t="s">
        <v>602</v>
      </c>
    </row>
    <row r="556" spans="1:4">
      <c r="A556" s="444"/>
      <c r="B556" s="444"/>
      <c r="C556" s="527" t="s">
        <v>353</v>
      </c>
      <c r="D556" s="531" t="s">
        <v>612</v>
      </c>
    </row>
    <row r="557" spans="1:4">
      <c r="A557" s="444"/>
      <c r="B557" s="444"/>
      <c r="C557" s="527" t="s">
        <v>353</v>
      </c>
      <c r="D557" s="531" t="s">
        <v>62</v>
      </c>
    </row>
    <row r="558" spans="1:4">
      <c r="A558" s="444"/>
      <c r="B558" s="444"/>
      <c r="C558" s="527" t="s">
        <v>353</v>
      </c>
      <c r="D558" s="531" t="s">
        <v>1031</v>
      </c>
    </row>
    <row r="559" spans="1:4">
      <c r="A559" s="444"/>
      <c r="B559" s="444"/>
      <c r="C559" s="527" t="s">
        <v>353</v>
      </c>
      <c r="D559" s="531" t="s">
        <v>760</v>
      </c>
    </row>
    <row r="560" spans="1:4">
      <c r="A560" s="444"/>
      <c r="B560" s="444"/>
      <c r="C560" s="527" t="s">
        <v>353</v>
      </c>
      <c r="D560" s="531" t="s">
        <v>398</v>
      </c>
    </row>
    <row r="561" spans="1:4">
      <c r="A561" s="444"/>
      <c r="B561" s="444"/>
      <c r="C561" s="527" t="s">
        <v>353</v>
      </c>
      <c r="D561" s="531" t="s">
        <v>368</v>
      </c>
    </row>
    <row r="562" spans="1:4">
      <c r="A562" s="444"/>
      <c r="B562" s="444"/>
      <c r="C562" s="527" t="s">
        <v>353</v>
      </c>
      <c r="D562" s="531" t="s">
        <v>1290</v>
      </c>
    </row>
    <row r="563" spans="1:4">
      <c r="A563" s="444"/>
      <c r="B563" s="444"/>
      <c r="C563" s="527" t="s">
        <v>353</v>
      </c>
      <c r="D563" s="531" t="s">
        <v>1292</v>
      </c>
    </row>
    <row r="564" spans="1:4">
      <c r="A564" s="444"/>
      <c r="B564" s="444"/>
      <c r="C564" s="527" t="s">
        <v>353</v>
      </c>
      <c r="D564" s="531" t="s">
        <v>1497</v>
      </c>
    </row>
    <row r="565" spans="1:4">
      <c r="A565" s="444"/>
      <c r="B565" s="444"/>
      <c r="C565" s="527" t="s">
        <v>353</v>
      </c>
      <c r="D565" s="531" t="s">
        <v>652</v>
      </c>
    </row>
    <row r="566" spans="1:4">
      <c r="A566" s="444"/>
      <c r="B566" s="444"/>
      <c r="C566" s="527" t="s">
        <v>353</v>
      </c>
      <c r="D566" s="531" t="s">
        <v>795</v>
      </c>
    </row>
    <row r="567" spans="1:4">
      <c r="A567" s="444"/>
      <c r="B567" s="444"/>
      <c r="C567" s="527" t="s">
        <v>353</v>
      </c>
      <c r="D567" s="531" t="s">
        <v>1170</v>
      </c>
    </row>
    <row r="568" spans="1:4">
      <c r="A568" s="444"/>
      <c r="B568" s="444"/>
      <c r="C568" s="527" t="s">
        <v>353</v>
      </c>
      <c r="D568" s="531" t="s">
        <v>1298</v>
      </c>
    </row>
    <row r="569" spans="1:4">
      <c r="A569" s="444"/>
      <c r="B569" s="444"/>
      <c r="C569" s="527" t="s">
        <v>353</v>
      </c>
      <c r="D569" s="531" t="s">
        <v>1498</v>
      </c>
    </row>
    <row r="570" spans="1:4">
      <c r="A570" s="444"/>
      <c r="B570" s="444"/>
      <c r="C570" s="527" t="s">
        <v>353</v>
      </c>
      <c r="D570" s="531" t="s">
        <v>1500</v>
      </c>
    </row>
    <row r="571" spans="1:4">
      <c r="A571" s="444"/>
      <c r="B571" s="444"/>
      <c r="C571" s="527" t="s">
        <v>353</v>
      </c>
      <c r="D571" s="531" t="s">
        <v>841</v>
      </c>
    </row>
    <row r="572" spans="1:4">
      <c r="A572" s="444"/>
      <c r="B572" s="444"/>
      <c r="C572" s="527" t="s">
        <v>353</v>
      </c>
      <c r="D572" s="531" t="s">
        <v>1501</v>
      </c>
    </row>
    <row r="573" spans="1:4">
      <c r="A573" s="444"/>
      <c r="B573" s="444"/>
      <c r="C573" s="527" t="s">
        <v>353</v>
      </c>
      <c r="D573" s="531" t="s">
        <v>1502</v>
      </c>
    </row>
    <row r="574" spans="1:4">
      <c r="A574" s="444"/>
      <c r="B574" s="444"/>
      <c r="C574" s="527" t="s">
        <v>353</v>
      </c>
      <c r="D574" s="531" t="s">
        <v>1503</v>
      </c>
    </row>
    <row r="575" spans="1:4">
      <c r="A575" s="444"/>
      <c r="B575" s="444"/>
      <c r="C575" s="527" t="s">
        <v>353</v>
      </c>
      <c r="D575" s="531" t="s">
        <v>1253</v>
      </c>
    </row>
    <row r="576" spans="1:4">
      <c r="A576" s="444"/>
      <c r="B576" s="444"/>
      <c r="C576" s="527" t="s">
        <v>353</v>
      </c>
      <c r="D576" s="531" t="s">
        <v>1398</v>
      </c>
    </row>
    <row r="577" spans="1:4">
      <c r="A577" s="444"/>
      <c r="B577" s="444"/>
      <c r="C577" s="527" t="s">
        <v>353</v>
      </c>
      <c r="D577" s="531" t="s">
        <v>1505</v>
      </c>
    </row>
    <row r="578" spans="1:4">
      <c r="A578" s="444"/>
      <c r="B578" s="444"/>
      <c r="C578" s="527" t="s">
        <v>353</v>
      </c>
      <c r="D578" s="531" t="s">
        <v>1300</v>
      </c>
    </row>
    <row r="579" spans="1:4">
      <c r="A579" s="444"/>
      <c r="B579" s="444"/>
      <c r="C579" s="527" t="s">
        <v>353</v>
      </c>
      <c r="D579" s="531" t="s">
        <v>490</v>
      </c>
    </row>
    <row r="580" spans="1:4">
      <c r="A580" s="444"/>
      <c r="B580" s="444"/>
      <c r="C580" s="527" t="s">
        <v>353</v>
      </c>
      <c r="D580" s="531" t="s">
        <v>1034</v>
      </c>
    </row>
    <row r="581" spans="1:4">
      <c r="A581" s="444"/>
      <c r="B581" s="444"/>
      <c r="C581" s="527" t="s">
        <v>353</v>
      </c>
      <c r="D581" s="531" t="s">
        <v>1037</v>
      </c>
    </row>
    <row r="582" spans="1:4">
      <c r="A582" s="444"/>
      <c r="B582" s="444"/>
      <c r="C582" s="527" t="s">
        <v>475</v>
      </c>
      <c r="D582" s="531" t="s">
        <v>121</v>
      </c>
    </row>
    <row r="583" spans="1:4">
      <c r="A583" s="444"/>
      <c r="B583" s="444"/>
      <c r="C583" s="527" t="s">
        <v>475</v>
      </c>
      <c r="D583" s="531" t="s">
        <v>276</v>
      </c>
    </row>
    <row r="584" spans="1:4">
      <c r="A584" s="444"/>
      <c r="B584" s="444"/>
      <c r="C584" s="527" t="s">
        <v>475</v>
      </c>
      <c r="D584" s="531" t="s">
        <v>864</v>
      </c>
    </row>
    <row r="585" spans="1:4">
      <c r="A585" s="444"/>
      <c r="B585" s="444"/>
      <c r="C585" s="527" t="s">
        <v>475</v>
      </c>
      <c r="D585" s="531" t="s">
        <v>714</v>
      </c>
    </row>
    <row r="586" spans="1:4">
      <c r="A586" s="444"/>
      <c r="B586" s="444"/>
      <c r="C586" s="527" t="s">
        <v>475</v>
      </c>
      <c r="D586" s="531" t="s">
        <v>742</v>
      </c>
    </row>
    <row r="587" spans="1:4">
      <c r="A587" s="444"/>
      <c r="B587" s="444"/>
      <c r="C587" s="527" t="s">
        <v>475</v>
      </c>
      <c r="D587" s="531" t="s">
        <v>1039</v>
      </c>
    </row>
    <row r="588" spans="1:4">
      <c r="A588" s="444"/>
      <c r="B588" s="444"/>
      <c r="C588" s="527" t="s">
        <v>475</v>
      </c>
      <c r="D588" s="531" t="s">
        <v>52</v>
      </c>
    </row>
    <row r="589" spans="1:4">
      <c r="A589" s="444"/>
      <c r="B589" s="444"/>
      <c r="C589" s="527" t="s">
        <v>475</v>
      </c>
      <c r="D589" s="531" t="s">
        <v>1043</v>
      </c>
    </row>
    <row r="590" spans="1:4">
      <c r="A590" s="444"/>
      <c r="B590" s="444"/>
      <c r="C590" s="527" t="s">
        <v>475</v>
      </c>
      <c r="D590" s="531" t="s">
        <v>1045</v>
      </c>
    </row>
    <row r="591" spans="1:4">
      <c r="A591" s="444"/>
      <c r="B591" s="444"/>
      <c r="C591" s="527" t="s">
        <v>475</v>
      </c>
      <c r="D591" s="531" t="s">
        <v>762</v>
      </c>
    </row>
    <row r="592" spans="1:4">
      <c r="A592" s="444"/>
      <c r="B592" s="444"/>
      <c r="C592" s="527" t="s">
        <v>475</v>
      </c>
      <c r="D592" s="531" t="s">
        <v>874</v>
      </c>
    </row>
    <row r="593" spans="1:4">
      <c r="A593" s="444"/>
      <c r="B593" s="444"/>
      <c r="C593" s="527" t="s">
        <v>475</v>
      </c>
      <c r="D593" s="531" t="s">
        <v>1306</v>
      </c>
    </row>
    <row r="594" spans="1:4">
      <c r="A594" s="444"/>
      <c r="B594" s="444"/>
      <c r="C594" s="527" t="s">
        <v>475</v>
      </c>
      <c r="D594" s="531" t="s">
        <v>1123</v>
      </c>
    </row>
    <row r="595" spans="1:4">
      <c r="A595" s="444"/>
      <c r="B595" s="444"/>
      <c r="C595" s="527" t="s">
        <v>475</v>
      </c>
      <c r="D595" s="531" t="s">
        <v>716</v>
      </c>
    </row>
    <row r="596" spans="1:4">
      <c r="A596" s="444"/>
      <c r="B596" s="444"/>
      <c r="C596" s="527" t="s">
        <v>475</v>
      </c>
      <c r="D596" s="531" t="s">
        <v>480</v>
      </c>
    </row>
    <row r="597" spans="1:4">
      <c r="A597" s="444"/>
      <c r="B597" s="444"/>
      <c r="C597" s="527" t="s">
        <v>475</v>
      </c>
      <c r="D597" s="531" t="s">
        <v>1506</v>
      </c>
    </row>
    <row r="598" spans="1:4">
      <c r="A598" s="444"/>
      <c r="B598" s="444"/>
      <c r="C598" s="527" t="s">
        <v>475</v>
      </c>
      <c r="D598" s="531" t="s">
        <v>126</v>
      </c>
    </row>
    <row r="599" spans="1:4">
      <c r="A599" s="444"/>
      <c r="B599" s="444"/>
      <c r="C599" s="527" t="s">
        <v>475</v>
      </c>
      <c r="D599" s="531" t="s">
        <v>1050</v>
      </c>
    </row>
    <row r="600" spans="1:4">
      <c r="A600" s="444"/>
      <c r="B600" s="444"/>
      <c r="C600" s="527" t="s">
        <v>475</v>
      </c>
      <c r="D600" s="531" t="s">
        <v>439</v>
      </c>
    </row>
    <row r="601" spans="1:4">
      <c r="A601" s="444"/>
      <c r="B601" s="444"/>
      <c r="C601" s="527" t="s">
        <v>475</v>
      </c>
      <c r="D601" s="531" t="s">
        <v>377</v>
      </c>
    </row>
    <row r="602" spans="1:4">
      <c r="A602" s="444"/>
      <c r="B602" s="444"/>
      <c r="C602" s="527" t="s">
        <v>475</v>
      </c>
      <c r="D602" s="531" t="s">
        <v>436</v>
      </c>
    </row>
    <row r="603" spans="1:4">
      <c r="A603" s="444"/>
      <c r="B603" s="444"/>
      <c r="C603" s="527" t="s">
        <v>475</v>
      </c>
      <c r="D603" s="531" t="s">
        <v>1054</v>
      </c>
    </row>
    <row r="604" spans="1:4">
      <c r="A604" s="444"/>
      <c r="B604" s="444"/>
      <c r="C604" s="527" t="s">
        <v>475</v>
      </c>
      <c r="D604" s="531" t="s">
        <v>1313</v>
      </c>
    </row>
    <row r="605" spans="1:4">
      <c r="A605" s="444"/>
      <c r="B605" s="444"/>
      <c r="C605" s="527" t="s">
        <v>475</v>
      </c>
      <c r="D605" s="531" t="s">
        <v>840</v>
      </c>
    </row>
    <row r="606" spans="1:4">
      <c r="A606" s="444"/>
      <c r="B606" s="444"/>
      <c r="C606" s="527" t="s">
        <v>475</v>
      </c>
      <c r="D606" s="531" t="s">
        <v>626</v>
      </c>
    </row>
    <row r="607" spans="1:4">
      <c r="A607" s="444"/>
      <c r="B607" s="444"/>
      <c r="C607" s="527" t="s">
        <v>475</v>
      </c>
      <c r="D607" s="531" t="s">
        <v>13</v>
      </c>
    </row>
    <row r="608" spans="1:4">
      <c r="A608" s="444"/>
      <c r="B608" s="444"/>
      <c r="C608" s="527" t="s">
        <v>475</v>
      </c>
      <c r="D608" s="531" t="s">
        <v>89</v>
      </c>
    </row>
    <row r="609" spans="1:4">
      <c r="A609" s="444"/>
      <c r="B609" s="444"/>
      <c r="C609" s="527" t="s">
        <v>475</v>
      </c>
      <c r="D609" s="531" t="s">
        <v>1216</v>
      </c>
    </row>
    <row r="610" spans="1:4">
      <c r="A610" s="444"/>
      <c r="B610" s="444"/>
      <c r="C610" s="527" t="s">
        <v>475</v>
      </c>
      <c r="D610" s="531" t="s">
        <v>550</v>
      </c>
    </row>
    <row r="611" spans="1:4">
      <c r="A611" s="444"/>
      <c r="B611" s="444"/>
      <c r="C611" s="527" t="s">
        <v>475</v>
      </c>
      <c r="D611" s="531" t="s">
        <v>1057</v>
      </c>
    </row>
    <row r="612" spans="1:4">
      <c r="A612" s="444"/>
      <c r="B612" s="444"/>
      <c r="C612" s="527" t="s">
        <v>475</v>
      </c>
      <c r="D612" s="531" t="s">
        <v>1507</v>
      </c>
    </row>
    <row r="613" spans="1:4">
      <c r="A613" s="444"/>
      <c r="B613" s="444"/>
      <c r="C613" s="527" t="s">
        <v>475</v>
      </c>
      <c r="D613" s="531" t="s">
        <v>1509</v>
      </c>
    </row>
    <row r="614" spans="1:4">
      <c r="A614" s="444"/>
      <c r="B614" s="444"/>
      <c r="C614" s="527" t="s">
        <v>475</v>
      </c>
      <c r="D614" s="531" t="s">
        <v>1510</v>
      </c>
    </row>
    <row r="615" spans="1:4">
      <c r="A615" s="444"/>
      <c r="B615" s="444"/>
      <c r="C615" s="527" t="s">
        <v>475</v>
      </c>
      <c r="D615" s="531" t="s">
        <v>1055</v>
      </c>
    </row>
    <row r="616" spans="1:4">
      <c r="A616" s="444"/>
      <c r="B616" s="444"/>
      <c r="C616" s="527" t="s">
        <v>475</v>
      </c>
      <c r="D616" s="531" t="s">
        <v>428</v>
      </c>
    </row>
    <row r="617" spans="1:4">
      <c r="A617" s="444"/>
      <c r="B617" s="444"/>
      <c r="C617" s="527" t="s">
        <v>475</v>
      </c>
      <c r="D617" s="531" t="s">
        <v>1511</v>
      </c>
    </row>
    <row r="618" spans="1:4">
      <c r="A618" s="444"/>
      <c r="B618" s="444"/>
      <c r="C618" s="527" t="s">
        <v>475</v>
      </c>
      <c r="D618" s="531" t="s">
        <v>250</v>
      </c>
    </row>
    <row r="619" spans="1:4">
      <c r="A619" s="444"/>
      <c r="B619" s="444"/>
      <c r="C619" s="527" t="s">
        <v>475</v>
      </c>
      <c r="D619" s="531" t="s">
        <v>688</v>
      </c>
    </row>
    <row r="620" spans="1:4">
      <c r="A620" s="444"/>
      <c r="B620" s="444"/>
      <c r="C620" s="527" t="s">
        <v>475</v>
      </c>
      <c r="D620" s="531" t="s">
        <v>247</v>
      </c>
    </row>
    <row r="621" spans="1:4">
      <c r="A621" s="444"/>
      <c r="B621" s="444"/>
      <c r="C621" s="527" t="s">
        <v>475</v>
      </c>
      <c r="D621" s="531" t="s">
        <v>1512</v>
      </c>
    </row>
    <row r="622" spans="1:4">
      <c r="A622" s="444"/>
      <c r="B622" s="444"/>
      <c r="C622" s="527" t="s">
        <v>475</v>
      </c>
      <c r="D622" s="531" t="s">
        <v>1515</v>
      </c>
    </row>
    <row r="623" spans="1:4">
      <c r="A623" s="444"/>
      <c r="B623" s="444"/>
      <c r="C623" s="527" t="s">
        <v>475</v>
      </c>
      <c r="D623" s="531" t="s">
        <v>880</v>
      </c>
    </row>
    <row r="624" spans="1:4">
      <c r="A624" s="444"/>
      <c r="B624" s="444"/>
      <c r="C624" s="527" t="s">
        <v>475</v>
      </c>
      <c r="D624" s="531" t="s">
        <v>1516</v>
      </c>
    </row>
    <row r="625" spans="1:4">
      <c r="A625" s="444"/>
      <c r="B625" s="444"/>
      <c r="C625" s="527" t="s">
        <v>475</v>
      </c>
      <c r="D625" s="531" t="s">
        <v>1517</v>
      </c>
    </row>
    <row r="626" spans="1:4">
      <c r="A626" s="444"/>
      <c r="B626" s="444"/>
      <c r="C626" s="527" t="s">
        <v>475</v>
      </c>
      <c r="D626" s="531" t="s">
        <v>1518</v>
      </c>
    </row>
    <row r="627" spans="1:4">
      <c r="A627" s="444"/>
      <c r="B627" s="444"/>
      <c r="C627" s="527" t="s">
        <v>475</v>
      </c>
      <c r="D627" s="531" t="s">
        <v>1519</v>
      </c>
    </row>
    <row r="628" spans="1:4">
      <c r="A628" s="444"/>
      <c r="B628" s="444"/>
      <c r="C628" s="527" t="s">
        <v>475</v>
      </c>
      <c r="D628" s="531" t="s">
        <v>1520</v>
      </c>
    </row>
    <row r="629" spans="1:4">
      <c r="A629" s="444"/>
      <c r="B629" s="444"/>
      <c r="C629" s="527" t="s">
        <v>475</v>
      </c>
      <c r="D629" s="531" t="s">
        <v>1521</v>
      </c>
    </row>
    <row r="630" spans="1:4">
      <c r="A630" s="444"/>
      <c r="B630" s="444"/>
      <c r="C630" s="527" t="s">
        <v>475</v>
      </c>
      <c r="D630" s="531" t="s">
        <v>1522</v>
      </c>
    </row>
    <row r="631" spans="1:4">
      <c r="A631" s="444"/>
      <c r="B631" s="444"/>
      <c r="C631" s="527" t="s">
        <v>475</v>
      </c>
      <c r="D631" s="531" t="s">
        <v>1318</v>
      </c>
    </row>
    <row r="632" spans="1:4">
      <c r="A632" s="444"/>
      <c r="B632" s="444"/>
      <c r="C632" s="527" t="s">
        <v>475</v>
      </c>
      <c r="D632" s="531" t="s">
        <v>431</v>
      </c>
    </row>
    <row r="633" spans="1:4">
      <c r="A633" s="444"/>
      <c r="B633" s="444"/>
      <c r="C633" s="527" t="s">
        <v>475</v>
      </c>
      <c r="D633" s="531" t="s">
        <v>940</v>
      </c>
    </row>
    <row r="634" spans="1:4">
      <c r="A634" s="444"/>
      <c r="B634" s="444"/>
      <c r="C634" s="527" t="s">
        <v>475</v>
      </c>
      <c r="D634" s="531" t="s">
        <v>967</v>
      </c>
    </row>
    <row r="635" spans="1:4">
      <c r="A635" s="444"/>
      <c r="B635" s="444"/>
      <c r="C635" s="527" t="s">
        <v>475</v>
      </c>
      <c r="D635" s="531" t="s">
        <v>1523</v>
      </c>
    </row>
    <row r="636" spans="1:4">
      <c r="A636" s="444"/>
      <c r="B636" s="444"/>
      <c r="C636" s="527" t="s">
        <v>28</v>
      </c>
      <c r="D636" s="531" t="s">
        <v>70</v>
      </c>
    </row>
    <row r="637" spans="1:4">
      <c r="A637" s="444"/>
      <c r="B637" s="444"/>
      <c r="C637" s="527" t="s">
        <v>28</v>
      </c>
      <c r="D637" s="531" t="s">
        <v>1525</v>
      </c>
    </row>
    <row r="638" spans="1:4">
      <c r="A638" s="444"/>
      <c r="B638" s="444"/>
      <c r="C638" s="527" t="s">
        <v>28</v>
      </c>
      <c r="D638" s="531" t="s">
        <v>1527</v>
      </c>
    </row>
    <row r="639" spans="1:4">
      <c r="A639" s="444"/>
      <c r="B639" s="444"/>
      <c r="C639" s="527" t="s">
        <v>28</v>
      </c>
      <c r="D639" s="531" t="s">
        <v>1529</v>
      </c>
    </row>
    <row r="640" spans="1:4">
      <c r="A640" s="444"/>
      <c r="B640" s="444"/>
      <c r="C640" s="527" t="s">
        <v>28</v>
      </c>
      <c r="D640" s="531" t="s">
        <v>531</v>
      </c>
    </row>
    <row r="641" spans="1:4">
      <c r="A641" s="444"/>
      <c r="B641" s="444"/>
      <c r="C641" s="527" t="s">
        <v>28</v>
      </c>
      <c r="D641" s="531" t="s">
        <v>341</v>
      </c>
    </row>
    <row r="642" spans="1:4">
      <c r="A642" s="444"/>
      <c r="B642" s="444"/>
      <c r="C642" s="527" t="s">
        <v>28</v>
      </c>
      <c r="D642" s="531" t="s">
        <v>1530</v>
      </c>
    </row>
    <row r="643" spans="1:4">
      <c r="A643" s="444"/>
      <c r="B643" s="444"/>
      <c r="C643" s="527" t="s">
        <v>28</v>
      </c>
      <c r="D643" s="531" t="s">
        <v>1531</v>
      </c>
    </row>
    <row r="644" spans="1:4">
      <c r="A644" s="444"/>
      <c r="B644" s="444"/>
      <c r="C644" s="527" t="s">
        <v>28</v>
      </c>
      <c r="D644" s="531" t="s">
        <v>1532</v>
      </c>
    </row>
    <row r="645" spans="1:4">
      <c r="A645" s="444"/>
      <c r="B645" s="444"/>
      <c r="C645" s="527" t="s">
        <v>28</v>
      </c>
      <c r="D645" s="531" t="s">
        <v>1533</v>
      </c>
    </row>
    <row r="646" spans="1:4">
      <c r="A646" s="444"/>
      <c r="B646" s="444"/>
      <c r="C646" s="527" t="s">
        <v>28</v>
      </c>
      <c r="D646" s="531" t="s">
        <v>1536</v>
      </c>
    </row>
    <row r="647" spans="1:4">
      <c r="A647" s="444"/>
      <c r="B647" s="444"/>
      <c r="C647" s="527" t="s">
        <v>28</v>
      </c>
      <c r="D647" s="531" t="s">
        <v>1537</v>
      </c>
    </row>
    <row r="648" spans="1:4">
      <c r="A648" s="444"/>
      <c r="B648" s="444"/>
      <c r="C648" s="527" t="s">
        <v>28</v>
      </c>
      <c r="D648" s="531" t="s">
        <v>1538</v>
      </c>
    </row>
    <row r="649" spans="1:4">
      <c r="A649" s="444"/>
      <c r="B649" s="444"/>
      <c r="C649" s="527" t="s">
        <v>28</v>
      </c>
      <c r="D649" s="531" t="s">
        <v>1539</v>
      </c>
    </row>
    <row r="650" spans="1:4">
      <c r="A650" s="444"/>
      <c r="B650" s="444"/>
      <c r="C650" s="527" t="s">
        <v>28</v>
      </c>
      <c r="D650" s="531" t="s">
        <v>1540</v>
      </c>
    </row>
    <row r="651" spans="1:4">
      <c r="A651" s="444"/>
      <c r="B651" s="444"/>
      <c r="C651" s="527" t="s">
        <v>28</v>
      </c>
      <c r="D651" s="531" t="s">
        <v>1541</v>
      </c>
    </row>
    <row r="652" spans="1:4">
      <c r="A652" s="444"/>
      <c r="B652" s="444"/>
      <c r="C652" s="527" t="s">
        <v>28</v>
      </c>
      <c r="D652" s="531" t="s">
        <v>1387</v>
      </c>
    </row>
    <row r="653" spans="1:4">
      <c r="A653" s="444"/>
      <c r="B653" s="444"/>
      <c r="C653" s="527" t="s">
        <v>28</v>
      </c>
      <c r="D653" s="531" t="s">
        <v>1542</v>
      </c>
    </row>
    <row r="654" spans="1:4">
      <c r="A654" s="444"/>
      <c r="B654" s="444"/>
      <c r="C654" s="527" t="s">
        <v>28</v>
      </c>
      <c r="D654" s="531" t="s">
        <v>1544</v>
      </c>
    </row>
    <row r="655" spans="1:4">
      <c r="A655" s="444"/>
      <c r="B655" s="444"/>
      <c r="C655" s="527" t="s">
        <v>28</v>
      </c>
      <c r="D655" s="531" t="s">
        <v>1545</v>
      </c>
    </row>
    <row r="656" spans="1:4">
      <c r="A656" s="444"/>
      <c r="B656" s="444"/>
      <c r="C656" s="527" t="s">
        <v>28</v>
      </c>
      <c r="D656" s="531" t="s">
        <v>1546</v>
      </c>
    </row>
    <row r="657" spans="1:4">
      <c r="A657" s="444"/>
      <c r="B657" s="444"/>
      <c r="C657" s="527" t="s">
        <v>28</v>
      </c>
      <c r="D657" s="531" t="s">
        <v>104</v>
      </c>
    </row>
    <row r="658" spans="1:4">
      <c r="A658" s="444"/>
      <c r="B658" s="444"/>
      <c r="C658" s="527" t="s">
        <v>28</v>
      </c>
      <c r="D658" s="531" t="s">
        <v>49</v>
      </c>
    </row>
    <row r="659" spans="1:4">
      <c r="A659" s="444"/>
      <c r="B659" s="444"/>
      <c r="C659" s="527" t="s">
        <v>28</v>
      </c>
      <c r="D659" s="531" t="s">
        <v>229</v>
      </c>
    </row>
    <row r="660" spans="1:4">
      <c r="A660" s="444"/>
      <c r="B660" s="444"/>
      <c r="C660" s="527" t="s">
        <v>28</v>
      </c>
      <c r="D660" s="531" t="s">
        <v>771</v>
      </c>
    </row>
    <row r="661" spans="1:4">
      <c r="A661" s="444"/>
      <c r="B661" s="444"/>
      <c r="C661" s="527" t="s">
        <v>28</v>
      </c>
      <c r="D661" s="531" t="s">
        <v>317</v>
      </c>
    </row>
    <row r="662" spans="1:4">
      <c r="A662" s="444"/>
      <c r="B662" s="444"/>
      <c r="C662" s="527" t="s">
        <v>28</v>
      </c>
      <c r="D662" s="531" t="s">
        <v>639</v>
      </c>
    </row>
    <row r="663" spans="1:4">
      <c r="A663" s="444"/>
      <c r="B663" s="444"/>
      <c r="C663" s="527" t="s">
        <v>28</v>
      </c>
      <c r="D663" s="531" t="s">
        <v>645</v>
      </c>
    </row>
    <row r="664" spans="1:4">
      <c r="A664" s="444"/>
      <c r="B664" s="444"/>
      <c r="C664" s="527" t="s">
        <v>28</v>
      </c>
      <c r="D664" s="531" t="s">
        <v>491</v>
      </c>
    </row>
    <row r="665" spans="1:4">
      <c r="A665" s="444"/>
      <c r="B665" s="444"/>
      <c r="C665" s="527" t="s">
        <v>28</v>
      </c>
      <c r="D665" s="531" t="s">
        <v>777</v>
      </c>
    </row>
    <row r="666" spans="1:4">
      <c r="A666" s="444"/>
      <c r="B666" s="444"/>
      <c r="C666" s="527" t="s">
        <v>28</v>
      </c>
      <c r="D666" s="531" t="s">
        <v>512</v>
      </c>
    </row>
    <row r="667" spans="1:4">
      <c r="A667" s="444"/>
      <c r="B667" s="444"/>
      <c r="C667" s="527" t="s">
        <v>28</v>
      </c>
      <c r="D667" s="531" t="s">
        <v>1547</v>
      </c>
    </row>
    <row r="668" spans="1:4">
      <c r="A668" s="444"/>
      <c r="B668" s="444"/>
      <c r="C668" s="527" t="s">
        <v>28</v>
      </c>
      <c r="D668" s="531" t="s">
        <v>381</v>
      </c>
    </row>
    <row r="669" spans="1:4">
      <c r="A669" s="444"/>
      <c r="B669" s="444"/>
      <c r="C669" s="527" t="s">
        <v>28</v>
      </c>
      <c r="D669" s="531" t="s">
        <v>178</v>
      </c>
    </row>
    <row r="670" spans="1:4">
      <c r="A670" s="444"/>
      <c r="B670" s="444"/>
      <c r="C670" s="527" t="s">
        <v>28</v>
      </c>
      <c r="D670" s="531" t="s">
        <v>679</v>
      </c>
    </row>
    <row r="671" spans="1:4">
      <c r="A671" s="444"/>
      <c r="B671" s="444"/>
      <c r="C671" s="527" t="s">
        <v>28</v>
      </c>
      <c r="D671" s="531" t="s">
        <v>886</v>
      </c>
    </row>
    <row r="672" spans="1:4">
      <c r="A672" s="444"/>
      <c r="B672" s="444"/>
      <c r="C672" s="527" t="s">
        <v>28</v>
      </c>
      <c r="D672" s="531" t="s">
        <v>690</v>
      </c>
    </row>
    <row r="673" spans="1:4">
      <c r="A673" s="444"/>
      <c r="B673" s="444"/>
      <c r="C673" s="527" t="s">
        <v>28</v>
      </c>
      <c r="D673" s="531" t="s">
        <v>698</v>
      </c>
    </row>
    <row r="674" spans="1:4">
      <c r="A674" s="444"/>
      <c r="B674" s="444"/>
      <c r="C674" s="527" t="s">
        <v>28</v>
      </c>
      <c r="D674" s="531" t="s">
        <v>1548</v>
      </c>
    </row>
    <row r="675" spans="1:4">
      <c r="A675" s="444"/>
      <c r="B675" s="444"/>
      <c r="C675" s="527" t="s">
        <v>28</v>
      </c>
      <c r="D675" s="531" t="s">
        <v>277</v>
      </c>
    </row>
    <row r="676" spans="1:4">
      <c r="A676" s="444"/>
      <c r="B676" s="444"/>
      <c r="C676" s="527" t="s">
        <v>28</v>
      </c>
      <c r="D676" s="531" t="s">
        <v>778</v>
      </c>
    </row>
    <row r="677" spans="1:4">
      <c r="A677" s="444"/>
      <c r="B677" s="444"/>
      <c r="C677" s="527" t="s">
        <v>28</v>
      </c>
      <c r="D677" s="531" t="s">
        <v>19</v>
      </c>
    </row>
    <row r="678" spans="1:4">
      <c r="A678" s="444"/>
      <c r="B678" s="444"/>
      <c r="C678" s="527" t="s">
        <v>28</v>
      </c>
      <c r="D678" s="531" t="s">
        <v>699</v>
      </c>
    </row>
    <row r="679" spans="1:4">
      <c r="A679" s="444"/>
      <c r="B679" s="444"/>
      <c r="C679" s="527" t="s">
        <v>28</v>
      </c>
      <c r="D679" s="531" t="s">
        <v>1064</v>
      </c>
    </row>
    <row r="680" spans="1:4">
      <c r="A680" s="444"/>
      <c r="B680" s="444"/>
      <c r="C680" s="527" t="s">
        <v>28</v>
      </c>
      <c r="D680" s="531" t="s">
        <v>1331</v>
      </c>
    </row>
    <row r="681" spans="1:4">
      <c r="A681" s="444"/>
      <c r="B681" s="444"/>
      <c r="C681" s="527" t="s">
        <v>28</v>
      </c>
      <c r="D681" s="531" t="s">
        <v>524</v>
      </c>
    </row>
    <row r="682" spans="1:4">
      <c r="A682" s="444"/>
      <c r="B682" s="444"/>
      <c r="C682" s="527" t="s">
        <v>28</v>
      </c>
      <c r="D682" s="531" t="s">
        <v>1068</v>
      </c>
    </row>
    <row r="683" spans="1:4">
      <c r="A683" s="444"/>
      <c r="B683" s="444"/>
      <c r="C683" s="527" t="s">
        <v>28</v>
      </c>
      <c r="D683" s="531" t="s">
        <v>296</v>
      </c>
    </row>
    <row r="684" spans="1:4">
      <c r="A684" s="444"/>
      <c r="B684" s="444"/>
      <c r="C684" s="527" t="s">
        <v>28</v>
      </c>
      <c r="D684" s="531" t="s">
        <v>709</v>
      </c>
    </row>
    <row r="685" spans="1:4">
      <c r="A685" s="444"/>
      <c r="B685" s="444"/>
      <c r="C685" s="527" t="s">
        <v>28</v>
      </c>
      <c r="D685" s="531" t="s">
        <v>1549</v>
      </c>
    </row>
    <row r="686" spans="1:4">
      <c r="A686" s="444"/>
      <c r="B686" s="444"/>
      <c r="C686" s="527" t="s">
        <v>28</v>
      </c>
      <c r="D686" s="531" t="s">
        <v>896</v>
      </c>
    </row>
    <row r="687" spans="1:4">
      <c r="A687" s="444"/>
      <c r="B687" s="444"/>
      <c r="C687" s="527" t="s">
        <v>28</v>
      </c>
      <c r="D687" s="531" t="s">
        <v>1077</v>
      </c>
    </row>
    <row r="688" spans="1:4">
      <c r="A688" s="444"/>
      <c r="B688" s="444"/>
      <c r="C688" s="527" t="s">
        <v>28</v>
      </c>
      <c r="D688" s="531" t="s">
        <v>1072</v>
      </c>
    </row>
    <row r="689" spans="1:4">
      <c r="A689" s="444"/>
      <c r="B689" s="444"/>
      <c r="C689" s="527" t="s">
        <v>28</v>
      </c>
      <c r="D689" s="531" t="s">
        <v>914</v>
      </c>
    </row>
    <row r="690" spans="1:4">
      <c r="A690" s="444"/>
      <c r="B690" s="444"/>
      <c r="C690" s="527" t="s">
        <v>28</v>
      </c>
      <c r="D690" s="531" t="s">
        <v>1550</v>
      </c>
    </row>
    <row r="691" spans="1:4">
      <c r="A691" s="444"/>
      <c r="B691" s="444"/>
      <c r="C691" s="527" t="s">
        <v>28</v>
      </c>
      <c r="D691" s="531" t="s">
        <v>1504</v>
      </c>
    </row>
    <row r="692" spans="1:4">
      <c r="A692" s="444"/>
      <c r="B692" s="444"/>
      <c r="C692" s="527" t="s">
        <v>28</v>
      </c>
      <c r="D692" s="531" t="s">
        <v>1142</v>
      </c>
    </row>
    <row r="693" spans="1:4">
      <c r="A693" s="444"/>
      <c r="B693" s="444"/>
      <c r="C693" s="527" t="s">
        <v>28</v>
      </c>
      <c r="D693" s="531" t="s">
        <v>95</v>
      </c>
    </row>
    <row r="694" spans="1:4">
      <c r="A694" s="444"/>
      <c r="B694" s="444"/>
      <c r="C694" s="527" t="s">
        <v>28</v>
      </c>
      <c r="D694" s="531" t="s">
        <v>1553</v>
      </c>
    </row>
    <row r="695" spans="1:4">
      <c r="A695" s="444"/>
      <c r="B695" s="444"/>
      <c r="C695" s="527" t="s">
        <v>28</v>
      </c>
      <c r="D695" s="531" t="s">
        <v>1554</v>
      </c>
    </row>
    <row r="696" spans="1:4">
      <c r="A696" s="444"/>
      <c r="B696" s="444"/>
      <c r="C696" s="527" t="s">
        <v>28</v>
      </c>
      <c r="D696" s="531" t="s">
        <v>643</v>
      </c>
    </row>
    <row r="697" spans="1:4">
      <c r="A697" s="444"/>
      <c r="B697" s="444"/>
      <c r="C697" s="527" t="s">
        <v>28</v>
      </c>
      <c r="D697" s="531" t="s">
        <v>236</v>
      </c>
    </row>
    <row r="698" spans="1:4">
      <c r="A698" s="444"/>
      <c r="B698" s="444"/>
      <c r="C698" s="527" t="s">
        <v>501</v>
      </c>
      <c r="D698" s="531" t="s">
        <v>853</v>
      </c>
    </row>
    <row r="699" spans="1:4">
      <c r="A699" s="444"/>
      <c r="B699" s="444"/>
      <c r="C699" s="527" t="s">
        <v>501</v>
      </c>
      <c r="D699" s="531" t="s">
        <v>961</v>
      </c>
    </row>
    <row r="700" spans="1:4">
      <c r="A700" s="444"/>
      <c r="B700" s="444"/>
      <c r="C700" s="527" t="s">
        <v>501</v>
      </c>
      <c r="D700" s="531" t="s">
        <v>779</v>
      </c>
    </row>
    <row r="701" spans="1:4">
      <c r="A701" s="444"/>
      <c r="B701" s="444"/>
      <c r="C701" s="527" t="s">
        <v>501</v>
      </c>
      <c r="D701" s="531" t="s">
        <v>782</v>
      </c>
    </row>
    <row r="702" spans="1:4">
      <c r="A702" s="444"/>
      <c r="B702" s="444"/>
      <c r="C702" s="527" t="s">
        <v>501</v>
      </c>
      <c r="D702" s="531" t="s">
        <v>395</v>
      </c>
    </row>
    <row r="703" spans="1:4">
      <c r="A703" s="444"/>
      <c r="B703" s="444"/>
      <c r="C703" s="527" t="s">
        <v>501</v>
      </c>
      <c r="D703" s="531" t="s">
        <v>564</v>
      </c>
    </row>
    <row r="704" spans="1:4">
      <c r="A704" s="444"/>
      <c r="B704" s="444"/>
      <c r="C704" s="527" t="s">
        <v>501</v>
      </c>
      <c r="D704" s="531" t="s">
        <v>582</v>
      </c>
    </row>
    <row r="705" spans="1:4">
      <c r="A705" s="444"/>
      <c r="B705" s="444"/>
      <c r="C705" s="527" t="s">
        <v>501</v>
      </c>
      <c r="D705" s="531" t="s">
        <v>816</v>
      </c>
    </row>
    <row r="706" spans="1:4">
      <c r="A706" s="444"/>
      <c r="B706" s="444"/>
      <c r="C706" s="527" t="s">
        <v>501</v>
      </c>
      <c r="D706" s="531" t="s">
        <v>509</v>
      </c>
    </row>
    <row r="707" spans="1:4">
      <c r="A707" s="444"/>
      <c r="B707" s="444"/>
      <c r="C707" s="527" t="s">
        <v>501</v>
      </c>
      <c r="D707" s="531" t="s">
        <v>790</v>
      </c>
    </row>
    <row r="708" spans="1:4">
      <c r="A708" s="444"/>
      <c r="B708" s="444"/>
      <c r="C708" s="527" t="s">
        <v>501</v>
      </c>
      <c r="D708" s="531" t="s">
        <v>597</v>
      </c>
    </row>
    <row r="709" spans="1:4">
      <c r="A709" s="444"/>
      <c r="B709" s="444"/>
      <c r="C709" s="527" t="s">
        <v>501</v>
      </c>
      <c r="D709" s="531" t="s">
        <v>1078</v>
      </c>
    </row>
    <row r="710" spans="1:4">
      <c r="A710" s="444"/>
      <c r="B710" s="444"/>
      <c r="C710" s="527" t="s">
        <v>501</v>
      </c>
      <c r="D710" s="531" t="s">
        <v>715</v>
      </c>
    </row>
    <row r="711" spans="1:4">
      <c r="A711" s="444"/>
      <c r="B711" s="444"/>
      <c r="C711" s="527" t="s">
        <v>501</v>
      </c>
      <c r="D711" s="531" t="s">
        <v>404</v>
      </c>
    </row>
    <row r="712" spans="1:4">
      <c r="A712" s="444"/>
      <c r="B712" s="444"/>
      <c r="C712" s="527" t="s">
        <v>501</v>
      </c>
      <c r="D712" s="531" t="s">
        <v>94</v>
      </c>
    </row>
    <row r="713" spans="1:4">
      <c r="A713" s="444"/>
      <c r="B713" s="444"/>
      <c r="C713" s="527" t="s">
        <v>501</v>
      </c>
      <c r="D713" s="531" t="s">
        <v>1334</v>
      </c>
    </row>
    <row r="714" spans="1:4">
      <c r="A714" s="444"/>
      <c r="B714" s="444"/>
      <c r="C714" s="527" t="s">
        <v>501</v>
      </c>
      <c r="D714" s="531" t="s">
        <v>122</v>
      </c>
    </row>
    <row r="715" spans="1:4">
      <c r="A715" s="444"/>
      <c r="B715" s="444"/>
      <c r="C715" s="527" t="s">
        <v>501</v>
      </c>
      <c r="D715" s="531" t="s">
        <v>1555</v>
      </c>
    </row>
    <row r="716" spans="1:4">
      <c r="A716" s="444"/>
      <c r="B716" s="444"/>
      <c r="C716" s="527" t="s">
        <v>501</v>
      </c>
      <c r="D716" s="531" t="s">
        <v>644</v>
      </c>
    </row>
    <row r="717" spans="1:4">
      <c r="A717" s="444"/>
      <c r="B717" s="444"/>
      <c r="C717" s="527" t="s">
        <v>501</v>
      </c>
      <c r="D717" s="531" t="s">
        <v>23</v>
      </c>
    </row>
    <row r="718" spans="1:4">
      <c r="A718" s="444"/>
      <c r="B718" s="444"/>
      <c r="C718" s="527" t="s">
        <v>501</v>
      </c>
      <c r="D718" s="531" t="s">
        <v>902</v>
      </c>
    </row>
    <row r="719" spans="1:4">
      <c r="A719" s="444"/>
      <c r="B719" s="444"/>
      <c r="C719" s="527" t="s">
        <v>501</v>
      </c>
      <c r="D719" s="531" t="s">
        <v>1080</v>
      </c>
    </row>
    <row r="720" spans="1:4">
      <c r="A720" s="444"/>
      <c r="B720" s="444"/>
      <c r="C720" s="527" t="s">
        <v>501</v>
      </c>
      <c r="D720" s="531" t="s">
        <v>300</v>
      </c>
    </row>
    <row r="721" spans="1:4">
      <c r="A721" s="444"/>
      <c r="B721" s="444"/>
      <c r="C721" s="527" t="s">
        <v>501</v>
      </c>
      <c r="D721" s="531" t="s">
        <v>1557</v>
      </c>
    </row>
    <row r="722" spans="1:4">
      <c r="A722" s="444"/>
      <c r="B722" s="444"/>
      <c r="C722" s="527" t="s">
        <v>501</v>
      </c>
      <c r="D722" s="531" t="s">
        <v>1558</v>
      </c>
    </row>
    <row r="723" spans="1:4">
      <c r="A723" s="444"/>
      <c r="B723" s="444"/>
      <c r="C723" s="527" t="s">
        <v>501</v>
      </c>
      <c r="D723" s="531" t="s">
        <v>1560</v>
      </c>
    </row>
    <row r="724" spans="1:4">
      <c r="A724" s="444"/>
      <c r="B724" s="444"/>
      <c r="C724" s="527" t="s">
        <v>501</v>
      </c>
      <c r="D724" s="531" t="s">
        <v>1561</v>
      </c>
    </row>
    <row r="725" spans="1:4">
      <c r="A725" s="444"/>
      <c r="B725" s="444"/>
      <c r="C725" s="527" t="s">
        <v>501</v>
      </c>
      <c r="D725" s="531" t="s">
        <v>1562</v>
      </c>
    </row>
    <row r="726" spans="1:4">
      <c r="A726" s="444"/>
      <c r="B726" s="444"/>
      <c r="C726" s="527" t="s">
        <v>501</v>
      </c>
      <c r="D726" s="531" t="s">
        <v>517</v>
      </c>
    </row>
    <row r="727" spans="1:4">
      <c r="A727" s="444"/>
      <c r="B727" s="444"/>
      <c r="C727" s="527" t="s">
        <v>501</v>
      </c>
      <c r="D727" s="531" t="s">
        <v>1563</v>
      </c>
    </row>
    <row r="728" spans="1:4">
      <c r="A728" s="444"/>
      <c r="B728" s="444"/>
      <c r="C728" s="527" t="s">
        <v>501</v>
      </c>
      <c r="D728" s="531" t="s">
        <v>1564</v>
      </c>
    </row>
    <row r="729" spans="1:4">
      <c r="A729" s="444"/>
      <c r="B729" s="444"/>
      <c r="C729" s="527" t="s">
        <v>501</v>
      </c>
      <c r="D729" s="531" t="s">
        <v>601</v>
      </c>
    </row>
    <row r="730" spans="1:4">
      <c r="A730" s="444"/>
      <c r="B730" s="444"/>
      <c r="C730" s="527" t="s">
        <v>501</v>
      </c>
      <c r="D730" s="531" t="s">
        <v>1085</v>
      </c>
    </row>
    <row r="731" spans="1:4">
      <c r="A731" s="444"/>
      <c r="B731" s="444"/>
      <c r="C731" s="527" t="s">
        <v>222</v>
      </c>
      <c r="D731" s="531" t="s">
        <v>563</v>
      </c>
    </row>
    <row r="732" spans="1:4">
      <c r="A732" s="444"/>
      <c r="B732" s="444"/>
      <c r="C732" s="527" t="s">
        <v>222</v>
      </c>
      <c r="D732" s="531" t="s">
        <v>418</v>
      </c>
    </row>
    <row r="733" spans="1:4">
      <c r="A733" s="444"/>
      <c r="B733" s="444"/>
      <c r="C733" s="527" t="s">
        <v>222</v>
      </c>
      <c r="D733" s="531" t="s">
        <v>1568</v>
      </c>
    </row>
    <row r="734" spans="1:4">
      <c r="A734" s="444"/>
      <c r="B734" s="444"/>
      <c r="C734" s="527" t="s">
        <v>222</v>
      </c>
      <c r="D734" s="531" t="s">
        <v>81</v>
      </c>
    </row>
    <row r="735" spans="1:4">
      <c r="A735" s="444"/>
      <c r="B735" s="444"/>
      <c r="C735" s="527" t="s">
        <v>222</v>
      </c>
      <c r="D735" s="531" t="s">
        <v>737</v>
      </c>
    </row>
    <row r="736" spans="1:4">
      <c r="A736" s="444"/>
      <c r="B736" s="444"/>
      <c r="C736" s="527" t="s">
        <v>222</v>
      </c>
      <c r="D736" s="531" t="s">
        <v>1569</v>
      </c>
    </row>
    <row r="737" spans="1:4">
      <c r="A737" s="444"/>
      <c r="B737" s="444"/>
      <c r="C737" s="527" t="s">
        <v>222</v>
      </c>
      <c r="D737" s="531" t="s">
        <v>1571</v>
      </c>
    </row>
    <row r="738" spans="1:4">
      <c r="A738" s="444"/>
      <c r="B738" s="444"/>
      <c r="C738" s="527" t="s">
        <v>222</v>
      </c>
      <c r="D738" s="531" t="s">
        <v>1125</v>
      </c>
    </row>
    <row r="739" spans="1:4">
      <c r="A739" s="444"/>
      <c r="B739" s="444"/>
      <c r="C739" s="527" t="s">
        <v>222</v>
      </c>
      <c r="D739" s="531" t="s">
        <v>1109</v>
      </c>
    </row>
    <row r="740" spans="1:4">
      <c r="A740" s="444"/>
      <c r="B740" s="444"/>
      <c r="C740" s="527" t="s">
        <v>222</v>
      </c>
      <c r="D740" s="531" t="s">
        <v>1004</v>
      </c>
    </row>
    <row r="741" spans="1:4">
      <c r="A741" s="444"/>
      <c r="B741" s="444"/>
      <c r="C741" s="527" t="s">
        <v>222</v>
      </c>
      <c r="D741" s="531" t="s">
        <v>923</v>
      </c>
    </row>
    <row r="742" spans="1:4">
      <c r="A742" s="444"/>
      <c r="B742" s="444"/>
      <c r="C742" s="527" t="s">
        <v>222</v>
      </c>
      <c r="D742" s="531" t="s">
        <v>1572</v>
      </c>
    </row>
    <row r="743" spans="1:4">
      <c r="A743" s="444"/>
      <c r="B743" s="444"/>
      <c r="C743" s="527" t="s">
        <v>222</v>
      </c>
      <c r="D743" s="531" t="s">
        <v>1566</v>
      </c>
    </row>
    <row r="744" spans="1:4">
      <c r="A744" s="444"/>
      <c r="B744" s="444"/>
      <c r="C744" s="527" t="s">
        <v>222</v>
      </c>
      <c r="D744" s="531" t="s">
        <v>1575</v>
      </c>
    </row>
    <row r="745" spans="1:4">
      <c r="A745" s="444"/>
      <c r="B745" s="444"/>
      <c r="C745" s="527" t="s">
        <v>222</v>
      </c>
      <c r="D745" s="531" t="s">
        <v>98</v>
      </c>
    </row>
    <row r="746" spans="1:4">
      <c r="A746" s="444"/>
      <c r="B746" s="444"/>
      <c r="C746" s="527" t="s">
        <v>222</v>
      </c>
      <c r="D746" s="531" t="s">
        <v>1576</v>
      </c>
    </row>
    <row r="747" spans="1:4">
      <c r="A747" s="444"/>
      <c r="B747" s="444"/>
      <c r="C747" s="527" t="s">
        <v>222</v>
      </c>
      <c r="D747" s="531" t="s">
        <v>1453</v>
      </c>
    </row>
    <row r="748" spans="1:4">
      <c r="A748" s="444"/>
      <c r="B748" s="444"/>
      <c r="C748" s="527" t="s">
        <v>222</v>
      </c>
      <c r="D748" s="531" t="s">
        <v>1383</v>
      </c>
    </row>
    <row r="749" spans="1:4">
      <c r="A749" s="444"/>
      <c r="B749" s="444"/>
      <c r="C749" s="527" t="s">
        <v>222</v>
      </c>
      <c r="D749" s="531" t="s">
        <v>1578</v>
      </c>
    </row>
    <row r="750" spans="1:4">
      <c r="A750" s="444"/>
      <c r="B750" s="444"/>
      <c r="C750" s="527" t="s">
        <v>222</v>
      </c>
      <c r="D750" s="531" t="s">
        <v>1579</v>
      </c>
    </row>
    <row r="751" spans="1:4">
      <c r="A751" s="444"/>
      <c r="B751" s="444"/>
      <c r="C751" s="527" t="s">
        <v>222</v>
      </c>
      <c r="D751" s="531" t="s">
        <v>808</v>
      </c>
    </row>
    <row r="752" spans="1:4">
      <c r="A752" s="444"/>
      <c r="B752" s="444"/>
      <c r="C752" s="527" t="s">
        <v>222</v>
      </c>
      <c r="D752" s="531" t="s">
        <v>858</v>
      </c>
    </row>
    <row r="753" spans="1:4">
      <c r="A753" s="444"/>
      <c r="B753" s="444"/>
      <c r="C753" s="527" t="s">
        <v>222</v>
      </c>
      <c r="D753" s="531" t="s">
        <v>334</v>
      </c>
    </row>
    <row r="754" spans="1:4">
      <c r="A754" s="444"/>
      <c r="B754" s="444"/>
      <c r="C754" s="527" t="s">
        <v>222</v>
      </c>
      <c r="D754" s="531" t="s">
        <v>386</v>
      </c>
    </row>
    <row r="755" spans="1:4">
      <c r="A755" s="444"/>
      <c r="B755" s="444"/>
      <c r="C755" s="527" t="s">
        <v>222</v>
      </c>
      <c r="D755" s="531" t="s">
        <v>1250</v>
      </c>
    </row>
    <row r="756" spans="1:4">
      <c r="A756" s="444"/>
      <c r="B756" s="444"/>
      <c r="C756" s="527" t="s">
        <v>222</v>
      </c>
      <c r="D756" s="531" t="s">
        <v>1580</v>
      </c>
    </row>
    <row r="757" spans="1:4">
      <c r="A757" s="444"/>
      <c r="B757" s="444"/>
      <c r="C757" s="527" t="s">
        <v>222</v>
      </c>
      <c r="D757" s="531" t="s">
        <v>850</v>
      </c>
    </row>
    <row r="758" spans="1:4">
      <c r="A758" s="444"/>
      <c r="B758" s="444"/>
      <c r="C758" s="527" t="s">
        <v>222</v>
      </c>
      <c r="D758" s="531" t="s">
        <v>656</v>
      </c>
    </row>
    <row r="759" spans="1:4">
      <c r="A759" s="444"/>
      <c r="B759" s="444"/>
      <c r="C759" s="527" t="s">
        <v>222</v>
      </c>
      <c r="D759" s="531" t="s">
        <v>635</v>
      </c>
    </row>
    <row r="760" spans="1:4">
      <c r="A760" s="444"/>
      <c r="B760" s="444"/>
      <c r="C760" s="527" t="s">
        <v>222</v>
      </c>
      <c r="D760" s="531" t="s">
        <v>915</v>
      </c>
    </row>
    <row r="761" spans="1:4">
      <c r="A761" s="444"/>
      <c r="B761" s="444"/>
      <c r="C761" s="527" t="s">
        <v>336</v>
      </c>
      <c r="D761" s="531" t="s">
        <v>1324</v>
      </c>
    </row>
    <row r="762" spans="1:4">
      <c r="A762" s="444"/>
      <c r="B762" s="444"/>
      <c r="C762" s="527" t="s">
        <v>336</v>
      </c>
      <c r="D762" s="531" t="s">
        <v>1418</v>
      </c>
    </row>
    <row r="763" spans="1:4">
      <c r="A763" s="444"/>
      <c r="B763" s="444"/>
      <c r="C763" s="527" t="s">
        <v>336</v>
      </c>
      <c r="D763" s="531" t="s">
        <v>212</v>
      </c>
    </row>
    <row r="764" spans="1:4">
      <c r="A764" s="444"/>
      <c r="B764" s="444"/>
      <c r="C764" s="527" t="s">
        <v>336</v>
      </c>
      <c r="D764" s="531" t="s">
        <v>1581</v>
      </c>
    </row>
    <row r="765" spans="1:4">
      <c r="A765" s="444"/>
      <c r="B765" s="444"/>
      <c r="C765" s="527" t="s">
        <v>336</v>
      </c>
      <c r="D765" s="531" t="s">
        <v>46</v>
      </c>
    </row>
    <row r="766" spans="1:4">
      <c r="A766" s="444"/>
      <c r="B766" s="444"/>
      <c r="C766" s="527" t="s">
        <v>336</v>
      </c>
      <c r="D766" s="531" t="s">
        <v>1583</v>
      </c>
    </row>
    <row r="767" spans="1:4">
      <c r="A767" s="444"/>
      <c r="B767" s="444"/>
      <c r="C767" s="527" t="s">
        <v>336</v>
      </c>
      <c r="D767" s="531" t="s">
        <v>1584</v>
      </c>
    </row>
    <row r="768" spans="1:4">
      <c r="A768" s="444"/>
      <c r="B768" s="444"/>
      <c r="C768" s="527" t="s">
        <v>336</v>
      </c>
      <c r="D768" s="531" t="s">
        <v>1296</v>
      </c>
    </row>
    <row r="769" spans="1:4">
      <c r="A769" s="444"/>
      <c r="B769" s="444"/>
      <c r="C769" s="527" t="s">
        <v>336</v>
      </c>
      <c r="D769" s="531" t="s">
        <v>1585</v>
      </c>
    </row>
    <row r="770" spans="1:4">
      <c r="A770" s="444"/>
      <c r="B770" s="444"/>
      <c r="C770" s="527" t="s">
        <v>336</v>
      </c>
      <c r="D770" s="531" t="s">
        <v>1587</v>
      </c>
    </row>
    <row r="771" spans="1:4">
      <c r="A771" s="444"/>
      <c r="B771" s="444"/>
      <c r="C771" s="527" t="s">
        <v>336</v>
      </c>
      <c r="D771" s="531" t="s">
        <v>1588</v>
      </c>
    </row>
    <row r="772" spans="1:4">
      <c r="A772" s="444"/>
      <c r="B772" s="444"/>
      <c r="C772" s="527" t="s">
        <v>336</v>
      </c>
      <c r="D772" s="531" t="s">
        <v>1591</v>
      </c>
    </row>
    <row r="773" spans="1:4">
      <c r="A773" s="444"/>
      <c r="B773" s="444"/>
      <c r="C773" s="527" t="s">
        <v>336</v>
      </c>
      <c r="D773" s="531" t="s">
        <v>308</v>
      </c>
    </row>
    <row r="774" spans="1:4">
      <c r="A774" s="444"/>
      <c r="B774" s="444"/>
      <c r="C774" s="527" t="s">
        <v>336</v>
      </c>
      <c r="D774" s="531" t="s">
        <v>1592</v>
      </c>
    </row>
    <row r="775" spans="1:4">
      <c r="A775" s="444"/>
      <c r="B775" s="444"/>
      <c r="C775" s="527" t="s">
        <v>336</v>
      </c>
      <c r="D775" s="531" t="s">
        <v>1322</v>
      </c>
    </row>
    <row r="776" spans="1:4">
      <c r="A776" s="444"/>
      <c r="B776" s="444"/>
      <c r="C776" s="527" t="s">
        <v>538</v>
      </c>
      <c r="D776" s="531" t="s">
        <v>1325</v>
      </c>
    </row>
    <row r="777" spans="1:4">
      <c r="A777" s="444"/>
      <c r="B777" s="444"/>
      <c r="C777" s="527" t="s">
        <v>538</v>
      </c>
      <c r="D777" s="531" t="s">
        <v>1594</v>
      </c>
    </row>
    <row r="778" spans="1:4">
      <c r="A778" s="444"/>
      <c r="B778" s="444"/>
      <c r="C778" s="527" t="s">
        <v>538</v>
      </c>
      <c r="D778" s="531" t="s">
        <v>1596</v>
      </c>
    </row>
    <row r="779" spans="1:4">
      <c r="A779" s="444"/>
      <c r="B779" s="444"/>
      <c r="C779" s="527" t="s">
        <v>538</v>
      </c>
      <c r="D779" s="531" t="s">
        <v>290</v>
      </c>
    </row>
    <row r="780" spans="1:4">
      <c r="A780" s="444"/>
      <c r="B780" s="444"/>
      <c r="C780" s="527" t="s">
        <v>538</v>
      </c>
      <c r="D780" s="531" t="s">
        <v>1598</v>
      </c>
    </row>
    <row r="781" spans="1:4">
      <c r="A781" s="444"/>
      <c r="B781" s="444"/>
      <c r="C781" s="527" t="s">
        <v>538</v>
      </c>
      <c r="D781" s="531" t="s">
        <v>1574</v>
      </c>
    </row>
    <row r="782" spans="1:4">
      <c r="A782" s="444"/>
      <c r="B782" s="444"/>
      <c r="C782" s="527" t="s">
        <v>538</v>
      </c>
      <c r="D782" s="531" t="s">
        <v>1599</v>
      </c>
    </row>
    <row r="783" spans="1:4">
      <c r="A783" s="444"/>
      <c r="B783" s="444"/>
      <c r="C783" s="527" t="s">
        <v>538</v>
      </c>
      <c r="D783" s="531" t="s">
        <v>1601</v>
      </c>
    </row>
    <row r="784" spans="1:4">
      <c r="A784" s="444"/>
      <c r="B784" s="444"/>
      <c r="C784" s="527" t="s">
        <v>538</v>
      </c>
      <c r="D784" s="531" t="s">
        <v>1378</v>
      </c>
    </row>
    <row r="785" spans="1:4">
      <c r="A785" s="444"/>
      <c r="B785" s="444"/>
      <c r="C785" s="527" t="s">
        <v>538</v>
      </c>
      <c r="D785" s="531" t="s">
        <v>1602</v>
      </c>
    </row>
    <row r="786" spans="1:4">
      <c r="A786" s="444"/>
      <c r="B786" s="444"/>
      <c r="C786" s="527" t="s">
        <v>538</v>
      </c>
      <c r="D786" s="531" t="s">
        <v>745</v>
      </c>
    </row>
    <row r="787" spans="1:4">
      <c r="A787" s="444"/>
      <c r="B787" s="444"/>
      <c r="C787" s="527" t="s">
        <v>538</v>
      </c>
      <c r="D787" s="531" t="s">
        <v>1338</v>
      </c>
    </row>
    <row r="788" spans="1:4">
      <c r="A788" s="444"/>
      <c r="B788" s="444"/>
      <c r="C788" s="527" t="s">
        <v>538</v>
      </c>
      <c r="D788" s="531" t="s">
        <v>1603</v>
      </c>
    </row>
    <row r="789" spans="1:4">
      <c r="A789" s="444"/>
      <c r="B789" s="444"/>
      <c r="C789" s="527" t="s">
        <v>538</v>
      </c>
      <c r="D789" s="531" t="s">
        <v>1224</v>
      </c>
    </row>
    <row r="790" spans="1:4">
      <c r="A790" s="444"/>
      <c r="B790" s="444"/>
      <c r="C790" s="527" t="s">
        <v>538</v>
      </c>
      <c r="D790" s="531" t="s">
        <v>14</v>
      </c>
    </row>
    <row r="791" spans="1:4">
      <c r="A791" s="444"/>
      <c r="B791" s="444"/>
      <c r="C791" s="527" t="s">
        <v>538</v>
      </c>
      <c r="D791" s="531" t="s">
        <v>1297</v>
      </c>
    </row>
    <row r="792" spans="1:4">
      <c r="A792" s="444"/>
      <c r="B792" s="444"/>
      <c r="C792" s="527" t="s">
        <v>538</v>
      </c>
      <c r="D792" s="531" t="s">
        <v>1406</v>
      </c>
    </row>
    <row r="793" spans="1:4">
      <c r="A793" s="444"/>
      <c r="B793" s="444"/>
      <c r="C793" s="527" t="s">
        <v>538</v>
      </c>
      <c r="D793" s="531" t="s">
        <v>1605</v>
      </c>
    </row>
    <row r="794" spans="1:4">
      <c r="A794" s="444"/>
      <c r="B794" s="444"/>
      <c r="C794" s="527" t="s">
        <v>538</v>
      </c>
      <c r="D794" s="531" t="s">
        <v>702</v>
      </c>
    </row>
    <row r="795" spans="1:4">
      <c r="A795" s="444"/>
      <c r="B795" s="444"/>
      <c r="C795" s="527" t="s">
        <v>547</v>
      </c>
      <c r="D795" s="531" t="s">
        <v>1332</v>
      </c>
    </row>
    <row r="796" spans="1:4">
      <c r="A796" s="444"/>
      <c r="B796" s="444"/>
      <c r="C796" s="527" t="s">
        <v>547</v>
      </c>
      <c r="D796" s="531" t="s">
        <v>1439</v>
      </c>
    </row>
    <row r="797" spans="1:4">
      <c r="A797" s="444"/>
      <c r="B797" s="444"/>
      <c r="C797" s="527" t="s">
        <v>547</v>
      </c>
      <c r="D797" s="531" t="s">
        <v>1606</v>
      </c>
    </row>
    <row r="798" spans="1:4">
      <c r="A798" s="444"/>
      <c r="B798" s="444"/>
      <c r="C798" s="527" t="s">
        <v>547</v>
      </c>
      <c r="D798" s="531" t="s">
        <v>1226</v>
      </c>
    </row>
    <row r="799" spans="1:4">
      <c r="A799" s="444"/>
      <c r="B799" s="444"/>
      <c r="C799" s="527" t="s">
        <v>547</v>
      </c>
      <c r="D799" s="531" t="s">
        <v>197</v>
      </c>
    </row>
    <row r="800" spans="1:4">
      <c r="A800" s="444"/>
      <c r="B800" s="444"/>
      <c r="C800" s="527" t="s">
        <v>547</v>
      </c>
      <c r="D800" s="531" t="s">
        <v>589</v>
      </c>
    </row>
    <row r="801" spans="1:4">
      <c r="A801" s="444"/>
      <c r="B801" s="444"/>
      <c r="C801" s="527" t="s">
        <v>547</v>
      </c>
      <c r="D801" s="531" t="s">
        <v>68</v>
      </c>
    </row>
    <row r="802" spans="1:4">
      <c r="A802" s="444"/>
      <c r="B802" s="444"/>
      <c r="C802" s="527" t="s">
        <v>547</v>
      </c>
      <c r="D802" s="531" t="s">
        <v>1326</v>
      </c>
    </row>
    <row r="803" spans="1:4">
      <c r="A803" s="444"/>
      <c r="B803" s="444"/>
      <c r="C803" s="527" t="s">
        <v>547</v>
      </c>
      <c r="D803" s="531" t="s">
        <v>1607</v>
      </c>
    </row>
    <row r="804" spans="1:4">
      <c r="A804" s="444"/>
      <c r="B804" s="444"/>
      <c r="C804" s="527" t="s">
        <v>547</v>
      </c>
      <c r="D804" s="531" t="s">
        <v>1609</v>
      </c>
    </row>
    <row r="805" spans="1:4">
      <c r="A805" s="444"/>
      <c r="B805" s="444"/>
      <c r="C805" s="527" t="s">
        <v>547</v>
      </c>
      <c r="D805" s="531" t="s">
        <v>845</v>
      </c>
    </row>
    <row r="806" spans="1:4">
      <c r="A806" s="444"/>
      <c r="B806" s="444"/>
      <c r="C806" s="527" t="s">
        <v>547</v>
      </c>
      <c r="D806" s="531" t="s">
        <v>1610</v>
      </c>
    </row>
    <row r="807" spans="1:4">
      <c r="A807" s="444"/>
      <c r="B807" s="444"/>
      <c r="C807" s="527" t="s">
        <v>547</v>
      </c>
      <c r="D807" s="531" t="s">
        <v>614</v>
      </c>
    </row>
    <row r="808" spans="1:4">
      <c r="A808" s="444"/>
      <c r="B808" s="444"/>
      <c r="C808" s="527" t="s">
        <v>547</v>
      </c>
      <c r="D808" s="531" t="s">
        <v>1611</v>
      </c>
    </row>
    <row r="809" spans="1:4">
      <c r="A809" s="444"/>
      <c r="B809" s="444"/>
      <c r="C809" s="527" t="s">
        <v>547</v>
      </c>
      <c r="D809" s="531" t="s">
        <v>487</v>
      </c>
    </row>
    <row r="810" spans="1:4">
      <c r="A810" s="444"/>
      <c r="B810" s="444"/>
      <c r="C810" s="527" t="s">
        <v>547</v>
      </c>
      <c r="D810" s="531" t="s">
        <v>622</v>
      </c>
    </row>
    <row r="811" spans="1:4">
      <c r="A811" s="444"/>
      <c r="B811" s="444"/>
      <c r="C811" s="527" t="s">
        <v>547</v>
      </c>
      <c r="D811" s="531" t="s">
        <v>1612</v>
      </c>
    </row>
    <row r="812" spans="1:4">
      <c r="A812" s="444"/>
      <c r="B812" s="444"/>
      <c r="C812" s="527" t="s">
        <v>551</v>
      </c>
      <c r="D812" s="531" t="s">
        <v>912</v>
      </c>
    </row>
    <row r="813" spans="1:4">
      <c r="A813" s="444"/>
      <c r="B813" s="444"/>
      <c r="C813" s="527" t="s">
        <v>551</v>
      </c>
      <c r="D813" s="531" t="s">
        <v>1613</v>
      </c>
    </row>
    <row r="814" spans="1:4">
      <c r="A814" s="444"/>
      <c r="B814" s="444"/>
      <c r="C814" s="527" t="s">
        <v>551</v>
      </c>
      <c r="D814" s="531" t="s">
        <v>1615</v>
      </c>
    </row>
    <row r="815" spans="1:4">
      <c r="A815" s="444"/>
      <c r="B815" s="444"/>
      <c r="C815" s="527" t="s">
        <v>551</v>
      </c>
      <c r="D815" s="531" t="s">
        <v>954</v>
      </c>
    </row>
    <row r="816" spans="1:4">
      <c r="A816" s="444"/>
      <c r="B816" s="444"/>
      <c r="C816" s="527" t="s">
        <v>551</v>
      </c>
      <c r="D816" s="531" t="s">
        <v>1258</v>
      </c>
    </row>
    <row r="817" spans="1:4">
      <c r="A817" s="444"/>
      <c r="B817" s="444"/>
      <c r="C817" s="527" t="s">
        <v>551</v>
      </c>
      <c r="D817" s="531" t="s">
        <v>633</v>
      </c>
    </row>
    <row r="818" spans="1:4">
      <c r="A818" s="444"/>
      <c r="B818" s="444"/>
      <c r="C818" s="527" t="s">
        <v>551</v>
      </c>
      <c r="D818" s="531" t="s">
        <v>1616</v>
      </c>
    </row>
    <row r="819" spans="1:4">
      <c r="A819" s="444"/>
      <c r="B819" s="444"/>
      <c r="C819" s="527" t="s">
        <v>551</v>
      </c>
      <c r="D819" s="531" t="s">
        <v>1617</v>
      </c>
    </row>
    <row r="820" spans="1:4">
      <c r="A820" s="444"/>
      <c r="B820" s="444"/>
      <c r="C820" s="527" t="s">
        <v>551</v>
      </c>
      <c r="D820" s="531" t="s">
        <v>1619</v>
      </c>
    </row>
    <row r="821" spans="1:4">
      <c r="A821" s="444"/>
      <c r="B821" s="444"/>
      <c r="C821" s="527" t="s">
        <v>551</v>
      </c>
      <c r="D821" s="531" t="s">
        <v>1133</v>
      </c>
    </row>
    <row r="822" spans="1:4">
      <c r="A822" s="444"/>
      <c r="B822" s="444"/>
      <c r="C822" s="527" t="s">
        <v>551</v>
      </c>
      <c r="D822" s="531" t="s">
        <v>1430</v>
      </c>
    </row>
    <row r="823" spans="1:4">
      <c r="A823" s="444"/>
      <c r="B823" s="444"/>
      <c r="C823" s="527" t="s">
        <v>551</v>
      </c>
      <c r="D823" s="531" t="s">
        <v>1620</v>
      </c>
    </row>
    <row r="824" spans="1:4">
      <c r="A824" s="444"/>
      <c r="B824" s="444"/>
      <c r="C824" s="527" t="s">
        <v>551</v>
      </c>
      <c r="D824" s="531" t="s">
        <v>1621</v>
      </c>
    </row>
    <row r="825" spans="1:4">
      <c r="A825" s="444"/>
      <c r="B825" s="444"/>
      <c r="C825" s="527" t="s">
        <v>551</v>
      </c>
      <c r="D825" s="531" t="s">
        <v>1227</v>
      </c>
    </row>
    <row r="826" spans="1:4">
      <c r="A826" s="444"/>
      <c r="B826" s="444"/>
      <c r="C826" s="527" t="s">
        <v>551</v>
      </c>
      <c r="D826" s="531" t="s">
        <v>1622</v>
      </c>
    </row>
    <row r="827" spans="1:4">
      <c r="A827" s="444"/>
      <c r="B827" s="444"/>
      <c r="C827" s="527" t="s">
        <v>551</v>
      </c>
      <c r="D827" s="531" t="s">
        <v>194</v>
      </c>
    </row>
    <row r="828" spans="1:4">
      <c r="A828" s="444"/>
      <c r="B828" s="444"/>
      <c r="C828" s="527" t="s">
        <v>551</v>
      </c>
      <c r="D828" s="531" t="s">
        <v>1135</v>
      </c>
    </row>
    <row r="829" spans="1:4">
      <c r="A829" s="444"/>
      <c r="B829" s="444"/>
      <c r="C829" s="527" t="s">
        <v>551</v>
      </c>
      <c r="D829" s="531" t="s">
        <v>1623</v>
      </c>
    </row>
    <row r="830" spans="1:4">
      <c r="A830" s="444"/>
      <c r="B830" s="444"/>
      <c r="C830" s="527" t="s">
        <v>551</v>
      </c>
      <c r="D830" s="531" t="s">
        <v>1239</v>
      </c>
    </row>
    <row r="831" spans="1:4">
      <c r="A831" s="444"/>
      <c r="B831" s="444"/>
      <c r="C831" s="527" t="s">
        <v>551</v>
      </c>
      <c r="D831" s="531" t="s">
        <v>1570</v>
      </c>
    </row>
    <row r="832" spans="1:4">
      <c r="A832" s="444"/>
      <c r="B832" s="444"/>
      <c r="C832" s="527" t="s">
        <v>551</v>
      </c>
      <c r="D832" s="531" t="s">
        <v>1625</v>
      </c>
    </row>
    <row r="833" spans="1:4">
      <c r="A833" s="444"/>
      <c r="B833" s="444"/>
      <c r="C833" s="527" t="s">
        <v>551</v>
      </c>
      <c r="D833" s="531" t="s">
        <v>97</v>
      </c>
    </row>
    <row r="834" spans="1:4">
      <c r="A834" s="444"/>
      <c r="B834" s="444"/>
      <c r="C834" s="527" t="s">
        <v>551</v>
      </c>
      <c r="D834" s="531" t="s">
        <v>1604</v>
      </c>
    </row>
    <row r="835" spans="1:4">
      <c r="A835" s="444"/>
      <c r="B835" s="444"/>
      <c r="C835" s="527" t="s">
        <v>551</v>
      </c>
      <c r="D835" s="531" t="s">
        <v>1626</v>
      </c>
    </row>
    <row r="836" spans="1:4">
      <c r="A836" s="444"/>
      <c r="B836" s="444"/>
      <c r="C836" s="527" t="s">
        <v>551</v>
      </c>
      <c r="D836" s="531" t="s">
        <v>1629</v>
      </c>
    </row>
    <row r="837" spans="1:4">
      <c r="A837" s="444"/>
      <c r="B837" s="444"/>
      <c r="C837" s="527" t="s">
        <v>551</v>
      </c>
      <c r="D837" s="531" t="s">
        <v>1630</v>
      </c>
    </row>
    <row r="838" spans="1:4">
      <c r="A838" s="444"/>
      <c r="B838" s="444"/>
      <c r="C838" s="527" t="s">
        <v>551</v>
      </c>
      <c r="D838" s="531" t="s">
        <v>1631</v>
      </c>
    </row>
    <row r="839" spans="1:4">
      <c r="A839" s="444"/>
      <c r="B839" s="444"/>
      <c r="C839" s="527" t="s">
        <v>561</v>
      </c>
      <c r="D839" s="531" t="s">
        <v>1115</v>
      </c>
    </row>
    <row r="840" spans="1:4">
      <c r="A840" s="444"/>
      <c r="B840" s="444"/>
      <c r="C840" s="527" t="s">
        <v>561</v>
      </c>
      <c r="D840" s="531" t="s">
        <v>1312</v>
      </c>
    </row>
    <row r="841" spans="1:4">
      <c r="A841" s="444"/>
      <c r="B841" s="444"/>
      <c r="C841" s="527" t="s">
        <v>561</v>
      </c>
      <c r="D841" s="531" t="s">
        <v>60</v>
      </c>
    </row>
    <row r="842" spans="1:4">
      <c r="A842" s="444"/>
      <c r="B842" s="444"/>
      <c r="C842" s="527" t="s">
        <v>561</v>
      </c>
      <c r="D842" s="531" t="s">
        <v>1182</v>
      </c>
    </row>
    <row r="843" spans="1:4">
      <c r="A843" s="444"/>
      <c r="B843" s="444"/>
      <c r="C843" s="527" t="s">
        <v>561</v>
      </c>
      <c r="D843" s="531" t="s">
        <v>72</v>
      </c>
    </row>
    <row r="844" spans="1:4">
      <c r="A844" s="444"/>
      <c r="B844" s="444"/>
      <c r="C844" s="527" t="s">
        <v>561</v>
      </c>
      <c r="D844" s="531" t="s">
        <v>1632</v>
      </c>
    </row>
    <row r="845" spans="1:4">
      <c r="A845" s="444"/>
      <c r="B845" s="444"/>
      <c r="C845" s="527" t="s">
        <v>561</v>
      </c>
      <c r="D845" s="531" t="s">
        <v>1377</v>
      </c>
    </row>
    <row r="846" spans="1:4">
      <c r="A846" s="444"/>
      <c r="B846" s="444"/>
      <c r="C846" s="527" t="s">
        <v>561</v>
      </c>
      <c r="D846" s="531" t="s">
        <v>1635</v>
      </c>
    </row>
    <row r="847" spans="1:4">
      <c r="A847" s="444"/>
      <c r="B847" s="444"/>
      <c r="C847" s="527" t="s">
        <v>561</v>
      </c>
      <c r="D847" s="531" t="s">
        <v>1016</v>
      </c>
    </row>
    <row r="848" spans="1:4">
      <c r="A848" s="444"/>
      <c r="B848" s="444"/>
      <c r="C848" s="527" t="s">
        <v>561</v>
      </c>
      <c r="D848" s="531" t="s">
        <v>1638</v>
      </c>
    </row>
    <row r="849" spans="1:4">
      <c r="A849" s="444"/>
      <c r="B849" s="444"/>
      <c r="C849" s="527" t="s">
        <v>561</v>
      </c>
      <c r="D849" s="531" t="s">
        <v>1462</v>
      </c>
    </row>
    <row r="850" spans="1:4">
      <c r="A850" s="444"/>
      <c r="B850" s="444"/>
      <c r="C850" s="527" t="s">
        <v>561</v>
      </c>
      <c r="D850" s="531" t="s">
        <v>261</v>
      </c>
    </row>
    <row r="851" spans="1:4">
      <c r="A851" s="444"/>
      <c r="B851" s="444"/>
      <c r="C851" s="527" t="s">
        <v>561</v>
      </c>
      <c r="D851" s="531" t="s">
        <v>1640</v>
      </c>
    </row>
    <row r="852" spans="1:4">
      <c r="A852" s="444"/>
      <c r="B852" s="444"/>
      <c r="C852" s="527" t="s">
        <v>561</v>
      </c>
      <c r="D852" s="531" t="s">
        <v>1643</v>
      </c>
    </row>
    <row r="853" spans="1:4">
      <c r="A853" s="444"/>
      <c r="B853" s="444"/>
      <c r="C853" s="527" t="s">
        <v>561</v>
      </c>
      <c r="D853" s="531" t="s">
        <v>1302</v>
      </c>
    </row>
    <row r="854" spans="1:4">
      <c r="A854" s="444"/>
      <c r="B854" s="444"/>
      <c r="C854" s="527" t="s">
        <v>561</v>
      </c>
      <c r="D854" s="531" t="s">
        <v>552</v>
      </c>
    </row>
    <row r="855" spans="1:4">
      <c r="A855" s="444"/>
      <c r="B855" s="444"/>
      <c r="C855" s="527" t="s">
        <v>561</v>
      </c>
      <c r="D855" s="531" t="s">
        <v>295</v>
      </c>
    </row>
    <row r="856" spans="1:4">
      <c r="A856" s="444"/>
      <c r="B856" s="444"/>
      <c r="C856" s="527" t="s">
        <v>561</v>
      </c>
      <c r="D856" s="531" t="s">
        <v>1644</v>
      </c>
    </row>
    <row r="857" spans="1:4">
      <c r="A857" s="444"/>
      <c r="B857" s="444"/>
      <c r="C857" s="527" t="s">
        <v>561</v>
      </c>
      <c r="D857" s="531" t="s">
        <v>1456</v>
      </c>
    </row>
    <row r="858" spans="1:4">
      <c r="A858" s="444"/>
      <c r="B858" s="444"/>
      <c r="C858" s="527" t="s">
        <v>561</v>
      </c>
      <c r="D858" s="531" t="s">
        <v>691</v>
      </c>
    </row>
    <row r="859" spans="1:4">
      <c r="A859" s="444"/>
      <c r="B859" s="444"/>
      <c r="C859" s="527" t="s">
        <v>561</v>
      </c>
      <c r="D859" s="531" t="s">
        <v>1645</v>
      </c>
    </row>
    <row r="860" spans="1:4">
      <c r="A860" s="444"/>
      <c r="B860" s="444"/>
      <c r="C860" s="527" t="s">
        <v>561</v>
      </c>
      <c r="D860" s="531" t="s">
        <v>1478</v>
      </c>
    </row>
    <row r="861" spans="1:4">
      <c r="A861" s="444"/>
      <c r="B861" s="444"/>
      <c r="C861" s="527" t="s">
        <v>561</v>
      </c>
      <c r="D861" s="531" t="s">
        <v>1647</v>
      </c>
    </row>
    <row r="862" spans="1:4">
      <c r="A862" s="444"/>
      <c r="B862" s="444"/>
      <c r="C862" s="527" t="s">
        <v>561</v>
      </c>
      <c r="D862" s="531" t="s">
        <v>1649</v>
      </c>
    </row>
    <row r="863" spans="1:4">
      <c r="A863" s="444"/>
      <c r="B863" s="444"/>
      <c r="C863" s="527" t="s">
        <v>561</v>
      </c>
      <c r="D863" s="531" t="s">
        <v>1639</v>
      </c>
    </row>
    <row r="864" spans="1:4">
      <c r="A864" s="444"/>
      <c r="B864" s="444"/>
      <c r="C864" s="527" t="s">
        <v>561</v>
      </c>
      <c r="D864" s="531" t="s">
        <v>1650</v>
      </c>
    </row>
    <row r="865" spans="1:4">
      <c r="A865" s="444"/>
      <c r="B865" s="444"/>
      <c r="C865" s="527" t="s">
        <v>561</v>
      </c>
      <c r="D865" s="531" t="s">
        <v>1651</v>
      </c>
    </row>
    <row r="866" spans="1:4">
      <c r="A866" s="444"/>
      <c r="B866" s="444"/>
      <c r="C866" s="527" t="s">
        <v>561</v>
      </c>
      <c r="D866" s="531" t="s">
        <v>1653</v>
      </c>
    </row>
    <row r="867" spans="1:4">
      <c r="A867" s="444"/>
      <c r="B867" s="444"/>
      <c r="C867" s="527" t="s">
        <v>561</v>
      </c>
      <c r="D867" s="531" t="s">
        <v>1654</v>
      </c>
    </row>
    <row r="868" spans="1:4">
      <c r="A868" s="444"/>
      <c r="B868" s="444"/>
      <c r="C868" s="527" t="s">
        <v>561</v>
      </c>
      <c r="D868" s="531" t="s">
        <v>1655</v>
      </c>
    </row>
    <row r="869" spans="1:4">
      <c r="A869" s="444"/>
      <c r="B869" s="444"/>
      <c r="C869" s="527" t="s">
        <v>561</v>
      </c>
      <c r="D869" s="531" t="s">
        <v>1347</v>
      </c>
    </row>
    <row r="870" spans="1:4">
      <c r="A870" s="444"/>
      <c r="B870" s="444"/>
      <c r="C870" s="527" t="s">
        <v>561</v>
      </c>
      <c r="D870" s="531" t="s">
        <v>1657</v>
      </c>
    </row>
    <row r="871" spans="1:4">
      <c r="A871" s="444"/>
      <c r="B871" s="444"/>
      <c r="C871" s="527" t="s">
        <v>561</v>
      </c>
      <c r="D871" s="531" t="s">
        <v>1659</v>
      </c>
    </row>
    <row r="872" spans="1:4">
      <c r="A872" s="444"/>
      <c r="B872" s="444"/>
      <c r="C872" s="527" t="s">
        <v>561</v>
      </c>
      <c r="D872" s="531" t="s">
        <v>1662</v>
      </c>
    </row>
    <row r="873" spans="1:4">
      <c r="A873" s="444"/>
      <c r="B873" s="444"/>
      <c r="C873" s="527" t="s">
        <v>561</v>
      </c>
      <c r="D873" s="531" t="s">
        <v>221</v>
      </c>
    </row>
    <row r="874" spans="1:4">
      <c r="A874" s="444"/>
      <c r="B874" s="444"/>
      <c r="C874" s="527" t="s">
        <v>561</v>
      </c>
      <c r="D874" s="531" t="s">
        <v>1664</v>
      </c>
    </row>
    <row r="875" spans="1:4">
      <c r="A875" s="444"/>
      <c r="B875" s="444"/>
      <c r="C875" s="527" t="s">
        <v>561</v>
      </c>
      <c r="D875" s="531" t="s">
        <v>805</v>
      </c>
    </row>
    <row r="876" spans="1:4">
      <c r="A876" s="444"/>
      <c r="B876" s="444"/>
      <c r="C876" s="527" t="s">
        <v>561</v>
      </c>
      <c r="D876" s="531" t="s">
        <v>1666</v>
      </c>
    </row>
    <row r="877" spans="1:4">
      <c r="A877" s="444"/>
      <c r="B877" s="444"/>
      <c r="C877" s="527" t="s">
        <v>561</v>
      </c>
      <c r="D877" s="531" t="s">
        <v>1667</v>
      </c>
    </row>
    <row r="878" spans="1:4">
      <c r="A878" s="444"/>
      <c r="B878" s="444"/>
      <c r="C878" s="527" t="s">
        <v>561</v>
      </c>
      <c r="D878" s="531" t="s">
        <v>489</v>
      </c>
    </row>
    <row r="879" spans="1:4">
      <c r="A879" s="444"/>
      <c r="B879" s="444"/>
      <c r="C879" s="527" t="s">
        <v>561</v>
      </c>
      <c r="D879" s="531" t="s">
        <v>1668</v>
      </c>
    </row>
    <row r="880" spans="1:4">
      <c r="A880" s="444"/>
      <c r="B880" s="444"/>
      <c r="C880" s="527" t="s">
        <v>561</v>
      </c>
      <c r="D880" s="531" t="s">
        <v>1534</v>
      </c>
    </row>
    <row r="881" spans="1:4">
      <c r="A881" s="444"/>
      <c r="B881" s="444"/>
      <c r="C881" s="527" t="s">
        <v>561</v>
      </c>
      <c r="D881" s="531" t="s">
        <v>596</v>
      </c>
    </row>
    <row r="882" spans="1:4">
      <c r="A882" s="444"/>
      <c r="B882" s="444"/>
      <c r="C882" s="527" t="s">
        <v>561</v>
      </c>
      <c r="D882" s="531" t="s">
        <v>676</v>
      </c>
    </row>
    <row r="883" spans="1:4">
      <c r="A883" s="444"/>
      <c r="B883" s="444"/>
      <c r="C883" s="527" t="s">
        <v>561</v>
      </c>
      <c r="D883" s="531" t="s">
        <v>872</v>
      </c>
    </row>
    <row r="884" spans="1:4">
      <c r="A884" s="444"/>
      <c r="B884" s="444"/>
      <c r="C884" s="527" t="s">
        <v>561</v>
      </c>
      <c r="D884" s="531" t="s">
        <v>831</v>
      </c>
    </row>
    <row r="885" spans="1:4">
      <c r="A885" s="444"/>
      <c r="B885" s="444"/>
      <c r="C885" s="527" t="s">
        <v>561</v>
      </c>
      <c r="D885" s="531" t="s">
        <v>570</v>
      </c>
    </row>
    <row r="886" spans="1:4">
      <c r="A886" s="444"/>
      <c r="B886" s="444"/>
      <c r="C886" s="527" t="s">
        <v>561</v>
      </c>
      <c r="D886" s="531" t="s">
        <v>1669</v>
      </c>
    </row>
    <row r="887" spans="1:4">
      <c r="A887" s="444"/>
      <c r="B887" s="444"/>
      <c r="C887" s="527" t="s">
        <v>561</v>
      </c>
      <c r="D887" s="531" t="s">
        <v>56</v>
      </c>
    </row>
    <row r="888" spans="1:4">
      <c r="A888" s="444"/>
      <c r="B888" s="444"/>
      <c r="C888" s="527" t="s">
        <v>561</v>
      </c>
      <c r="D888" s="531" t="s">
        <v>1670</v>
      </c>
    </row>
    <row r="889" spans="1:4">
      <c r="A889" s="444"/>
      <c r="B889" s="444"/>
      <c r="C889" s="527" t="s">
        <v>561</v>
      </c>
      <c r="D889" s="531" t="s">
        <v>1508</v>
      </c>
    </row>
    <row r="890" spans="1:4">
      <c r="A890" s="444"/>
      <c r="B890" s="444"/>
      <c r="C890" s="527" t="s">
        <v>561</v>
      </c>
      <c r="D890" s="531" t="s">
        <v>1556</v>
      </c>
    </row>
    <row r="891" spans="1:4">
      <c r="A891" s="444"/>
      <c r="B891" s="444"/>
      <c r="C891" s="527" t="s">
        <v>561</v>
      </c>
      <c r="D891" s="531" t="s">
        <v>1672</v>
      </c>
    </row>
    <row r="892" spans="1:4">
      <c r="A892" s="444"/>
      <c r="B892" s="444"/>
      <c r="C892" s="527" t="s">
        <v>561</v>
      </c>
      <c r="D892" s="531" t="s">
        <v>1320</v>
      </c>
    </row>
    <row r="893" spans="1:4">
      <c r="A893" s="444"/>
      <c r="B893" s="444"/>
      <c r="C893" s="527" t="s">
        <v>561</v>
      </c>
      <c r="D893" s="531" t="s">
        <v>609</v>
      </c>
    </row>
    <row r="894" spans="1:4">
      <c r="A894" s="444"/>
      <c r="B894" s="444"/>
      <c r="C894" s="527" t="s">
        <v>561</v>
      </c>
      <c r="D894" s="531" t="s">
        <v>483</v>
      </c>
    </row>
    <row r="895" spans="1:4">
      <c r="A895" s="444"/>
      <c r="B895" s="444"/>
      <c r="C895" s="527" t="s">
        <v>561</v>
      </c>
      <c r="D895" s="531" t="s">
        <v>667</v>
      </c>
    </row>
    <row r="896" spans="1:4">
      <c r="A896" s="444"/>
      <c r="B896" s="444"/>
      <c r="C896" s="527" t="s">
        <v>561</v>
      </c>
      <c r="D896" s="531" t="s">
        <v>1627</v>
      </c>
    </row>
    <row r="897" spans="1:4">
      <c r="A897" s="444"/>
      <c r="B897" s="444"/>
      <c r="C897" s="527" t="s">
        <v>561</v>
      </c>
      <c r="D897" s="531" t="s">
        <v>1674</v>
      </c>
    </row>
    <row r="898" spans="1:4">
      <c r="A898" s="444"/>
      <c r="B898" s="444"/>
      <c r="C898" s="527" t="s">
        <v>561</v>
      </c>
      <c r="D898" s="531" t="s">
        <v>995</v>
      </c>
    </row>
    <row r="899" spans="1:4">
      <c r="A899" s="444"/>
      <c r="B899" s="444"/>
      <c r="C899" s="527" t="s">
        <v>561</v>
      </c>
      <c r="D899" s="531" t="s">
        <v>1675</v>
      </c>
    </row>
    <row r="900" spans="1:4">
      <c r="A900" s="444"/>
      <c r="B900" s="444"/>
      <c r="C900" s="527" t="s">
        <v>561</v>
      </c>
      <c r="D900" s="531" t="s">
        <v>1187</v>
      </c>
    </row>
    <row r="901" spans="1:4">
      <c r="A901" s="444"/>
      <c r="B901" s="444"/>
      <c r="C901" s="527" t="s">
        <v>561</v>
      </c>
      <c r="D901" s="531" t="s">
        <v>1289</v>
      </c>
    </row>
    <row r="902" spans="1:4">
      <c r="A902" s="444"/>
      <c r="B902" s="444"/>
      <c r="C902" s="527" t="s">
        <v>561</v>
      </c>
      <c r="D902" s="531" t="s">
        <v>845</v>
      </c>
    </row>
    <row r="903" spans="1:4">
      <c r="A903" s="444"/>
      <c r="B903" s="444"/>
      <c r="C903" s="527" t="s">
        <v>561</v>
      </c>
      <c r="D903" s="531" t="s">
        <v>1676</v>
      </c>
    </row>
    <row r="904" spans="1:4">
      <c r="A904" s="444"/>
      <c r="B904" s="444"/>
      <c r="C904" s="527" t="s">
        <v>561</v>
      </c>
      <c r="D904" s="531" t="s">
        <v>1677</v>
      </c>
    </row>
    <row r="905" spans="1:4">
      <c r="A905" s="444"/>
      <c r="B905" s="444"/>
      <c r="C905" s="527" t="s">
        <v>561</v>
      </c>
      <c r="D905" s="531" t="s">
        <v>1678</v>
      </c>
    </row>
    <row r="906" spans="1:4">
      <c r="A906" s="444"/>
      <c r="B906" s="444"/>
      <c r="C906" s="527" t="s">
        <v>561</v>
      </c>
      <c r="D906" s="531" t="s">
        <v>1679</v>
      </c>
    </row>
    <row r="907" spans="1:4">
      <c r="A907" s="444"/>
      <c r="B907" s="444"/>
      <c r="C907" s="527" t="s">
        <v>561</v>
      </c>
      <c r="D907" s="531" t="s">
        <v>1011</v>
      </c>
    </row>
    <row r="908" spans="1:4">
      <c r="A908" s="444"/>
      <c r="B908" s="444"/>
      <c r="C908" s="527" t="s">
        <v>561</v>
      </c>
      <c r="D908" s="531" t="s">
        <v>1485</v>
      </c>
    </row>
    <row r="909" spans="1:4">
      <c r="A909" s="444"/>
      <c r="B909" s="444"/>
      <c r="C909" s="527" t="s">
        <v>561</v>
      </c>
      <c r="D909" s="531" t="s">
        <v>170</v>
      </c>
    </row>
    <row r="910" spans="1:4">
      <c r="A910" s="444"/>
      <c r="B910" s="444"/>
      <c r="C910" s="527" t="s">
        <v>561</v>
      </c>
      <c r="D910" s="531" t="s">
        <v>910</v>
      </c>
    </row>
    <row r="911" spans="1:4">
      <c r="A911" s="444"/>
      <c r="B911" s="444"/>
      <c r="C911" s="527" t="s">
        <v>561</v>
      </c>
      <c r="D911" s="531" t="s">
        <v>1681</v>
      </c>
    </row>
    <row r="912" spans="1:4">
      <c r="A912" s="444"/>
      <c r="B912" s="444"/>
      <c r="C912" s="527" t="s">
        <v>561</v>
      </c>
      <c r="D912" s="531" t="s">
        <v>1425</v>
      </c>
    </row>
    <row r="913" spans="1:4">
      <c r="A913" s="444"/>
      <c r="B913" s="444"/>
      <c r="C913" s="527" t="s">
        <v>561</v>
      </c>
      <c r="D913" s="531" t="s">
        <v>1682</v>
      </c>
    </row>
    <row r="914" spans="1:4">
      <c r="A914" s="444"/>
      <c r="B914" s="444"/>
      <c r="C914" s="527" t="s">
        <v>561</v>
      </c>
      <c r="D914" s="531" t="s">
        <v>1559</v>
      </c>
    </row>
    <row r="915" spans="1:4">
      <c r="A915" s="444"/>
      <c r="B915" s="444"/>
      <c r="C915" s="527" t="s">
        <v>561</v>
      </c>
      <c r="D915" s="531" t="s">
        <v>1683</v>
      </c>
    </row>
    <row r="916" spans="1:4">
      <c r="A916" s="444"/>
      <c r="B916" s="444"/>
      <c r="C916" s="527" t="s">
        <v>569</v>
      </c>
      <c r="D916" s="531" t="s">
        <v>534</v>
      </c>
    </row>
    <row r="917" spans="1:4">
      <c r="A917" s="444"/>
      <c r="B917" s="444"/>
      <c r="C917" s="527" t="s">
        <v>569</v>
      </c>
      <c r="D917" s="531" t="s">
        <v>681</v>
      </c>
    </row>
    <row r="918" spans="1:4">
      <c r="A918" s="444"/>
      <c r="B918" s="444"/>
      <c r="C918" s="527" t="s">
        <v>569</v>
      </c>
      <c r="D918" s="531" t="s">
        <v>77</v>
      </c>
    </row>
    <row r="919" spans="1:4">
      <c r="A919" s="444"/>
      <c r="B919" s="444"/>
      <c r="C919" s="527" t="s">
        <v>569</v>
      </c>
      <c r="D919" s="531" t="s">
        <v>1343</v>
      </c>
    </row>
    <row r="920" spans="1:4">
      <c r="A920" s="444"/>
      <c r="B920" s="444"/>
      <c r="C920" s="527" t="s">
        <v>569</v>
      </c>
      <c r="D920" s="531" t="s">
        <v>1684</v>
      </c>
    </row>
    <row r="921" spans="1:4">
      <c r="A921" s="444"/>
      <c r="B921" s="444"/>
      <c r="C921" s="527" t="s">
        <v>569</v>
      </c>
      <c r="D921" s="531" t="s">
        <v>1685</v>
      </c>
    </row>
    <row r="922" spans="1:4">
      <c r="A922" s="444"/>
      <c r="B922" s="444"/>
      <c r="C922" s="527" t="s">
        <v>569</v>
      </c>
      <c r="D922" s="531" t="s">
        <v>1046</v>
      </c>
    </row>
    <row r="923" spans="1:4">
      <c r="A923" s="444"/>
      <c r="B923" s="444"/>
      <c r="C923" s="527" t="s">
        <v>569</v>
      </c>
      <c r="D923" s="531" t="s">
        <v>1687</v>
      </c>
    </row>
    <row r="924" spans="1:4">
      <c r="A924" s="444"/>
      <c r="B924" s="444"/>
      <c r="C924" s="527" t="s">
        <v>569</v>
      </c>
      <c r="D924" s="531" t="s">
        <v>1688</v>
      </c>
    </row>
    <row r="925" spans="1:4">
      <c r="A925" s="444"/>
      <c r="B925" s="444"/>
      <c r="C925" s="527" t="s">
        <v>569</v>
      </c>
      <c r="D925" s="531" t="s">
        <v>1689</v>
      </c>
    </row>
    <row r="926" spans="1:4">
      <c r="A926" s="444"/>
      <c r="B926" s="444"/>
      <c r="C926" s="527" t="s">
        <v>569</v>
      </c>
      <c r="D926" s="531" t="s">
        <v>1692</v>
      </c>
    </row>
    <row r="927" spans="1:4">
      <c r="A927" s="444"/>
      <c r="B927" s="444"/>
      <c r="C927" s="527" t="s">
        <v>569</v>
      </c>
      <c r="D927" s="531" t="s">
        <v>1693</v>
      </c>
    </row>
    <row r="928" spans="1:4">
      <c r="A928" s="444"/>
      <c r="B928" s="444"/>
      <c r="C928" s="527" t="s">
        <v>569</v>
      </c>
      <c r="D928" s="531" t="s">
        <v>1341</v>
      </c>
    </row>
    <row r="929" spans="1:4">
      <c r="A929" s="444"/>
      <c r="B929" s="444"/>
      <c r="C929" s="527" t="s">
        <v>569</v>
      </c>
      <c r="D929" s="531" t="s">
        <v>1171</v>
      </c>
    </row>
    <row r="930" spans="1:4">
      <c r="A930" s="444"/>
      <c r="B930" s="444"/>
      <c r="C930" s="527" t="s">
        <v>569</v>
      </c>
      <c r="D930" s="531" t="s">
        <v>1694</v>
      </c>
    </row>
    <row r="931" spans="1:4">
      <c r="A931" s="444"/>
      <c r="B931" s="444"/>
      <c r="C931" s="527" t="s">
        <v>569</v>
      </c>
      <c r="D931" s="531" t="s">
        <v>1180</v>
      </c>
    </row>
    <row r="932" spans="1:4">
      <c r="A932" s="444"/>
      <c r="B932" s="444"/>
      <c r="C932" s="527" t="s">
        <v>569</v>
      </c>
      <c r="D932" s="531" t="s">
        <v>274</v>
      </c>
    </row>
    <row r="933" spans="1:4">
      <c r="A933" s="444"/>
      <c r="B933" s="444"/>
      <c r="C933" s="527" t="s">
        <v>569</v>
      </c>
      <c r="D933" s="531" t="s">
        <v>1696</v>
      </c>
    </row>
    <row r="934" spans="1:4">
      <c r="A934" s="444"/>
      <c r="B934" s="444"/>
      <c r="C934" s="527" t="s">
        <v>569</v>
      </c>
      <c r="D934" s="531" t="s">
        <v>887</v>
      </c>
    </row>
    <row r="935" spans="1:4">
      <c r="A935" s="444"/>
      <c r="B935" s="444"/>
      <c r="C935" s="527" t="s">
        <v>569</v>
      </c>
      <c r="D935" s="531" t="s">
        <v>1697</v>
      </c>
    </row>
    <row r="936" spans="1:4">
      <c r="A936" s="444"/>
      <c r="B936" s="444"/>
      <c r="C936" s="527" t="s">
        <v>569</v>
      </c>
      <c r="D936" s="531" t="s">
        <v>1526</v>
      </c>
    </row>
    <row r="937" spans="1:4">
      <c r="A937" s="444"/>
      <c r="B937" s="444"/>
      <c r="C937" s="527" t="s">
        <v>569</v>
      </c>
      <c r="D937" s="531" t="s">
        <v>1695</v>
      </c>
    </row>
    <row r="938" spans="1:4">
      <c r="A938" s="444"/>
      <c r="B938" s="444"/>
      <c r="C938" s="527" t="s">
        <v>569</v>
      </c>
      <c r="D938" s="531" t="s">
        <v>992</v>
      </c>
    </row>
    <row r="939" spans="1:4">
      <c r="A939" s="444"/>
      <c r="B939" s="444"/>
      <c r="C939" s="527" t="s">
        <v>569</v>
      </c>
      <c r="D939" s="531" t="s">
        <v>1699</v>
      </c>
    </row>
    <row r="940" spans="1:4">
      <c r="A940" s="444"/>
      <c r="B940" s="444"/>
      <c r="C940" s="527" t="s">
        <v>569</v>
      </c>
      <c r="D940" s="531" t="s">
        <v>1600</v>
      </c>
    </row>
    <row r="941" spans="1:4">
      <c r="A941" s="444"/>
      <c r="B941" s="444"/>
      <c r="C941" s="527" t="s">
        <v>569</v>
      </c>
      <c r="D941" s="531" t="s">
        <v>1700</v>
      </c>
    </row>
    <row r="942" spans="1:4">
      <c r="A942" s="444"/>
      <c r="B942" s="444"/>
      <c r="C942" s="527" t="s">
        <v>569</v>
      </c>
      <c r="D942" s="531" t="s">
        <v>1701</v>
      </c>
    </row>
    <row r="943" spans="1:4">
      <c r="A943" s="444"/>
      <c r="B943" s="444"/>
      <c r="C943" s="527" t="s">
        <v>569</v>
      </c>
      <c r="D943" s="531" t="s">
        <v>1702</v>
      </c>
    </row>
    <row r="944" spans="1:4">
      <c r="A944" s="444"/>
      <c r="B944" s="444"/>
      <c r="C944" s="527" t="s">
        <v>569</v>
      </c>
      <c r="D944" s="531" t="s">
        <v>30</v>
      </c>
    </row>
    <row r="945" spans="1:4">
      <c r="A945" s="444"/>
      <c r="B945" s="444"/>
      <c r="C945" s="527" t="s">
        <v>569</v>
      </c>
      <c r="D945" s="531" t="s">
        <v>259</v>
      </c>
    </row>
    <row r="946" spans="1:4">
      <c r="A946" s="444"/>
      <c r="B946" s="444"/>
      <c r="C946" s="527" t="s">
        <v>569</v>
      </c>
      <c r="D946" s="531" t="s">
        <v>1189</v>
      </c>
    </row>
    <row r="947" spans="1:4">
      <c r="A947" s="444"/>
      <c r="B947" s="444"/>
      <c r="C947" s="527" t="s">
        <v>569</v>
      </c>
      <c r="D947" s="531" t="s">
        <v>845</v>
      </c>
    </row>
    <row r="948" spans="1:4">
      <c r="A948" s="444"/>
      <c r="B948" s="444"/>
      <c r="C948" s="527" t="s">
        <v>569</v>
      </c>
      <c r="D948" s="531" t="s">
        <v>1703</v>
      </c>
    </row>
    <row r="949" spans="1:4">
      <c r="A949" s="444"/>
      <c r="B949" s="444"/>
      <c r="C949" s="527" t="s">
        <v>569</v>
      </c>
      <c r="D949" s="531" t="s">
        <v>1704</v>
      </c>
    </row>
    <row r="950" spans="1:4">
      <c r="A950" s="444"/>
      <c r="B950" s="444"/>
      <c r="C950" s="527" t="s">
        <v>569</v>
      </c>
      <c r="D950" s="531" t="s">
        <v>906</v>
      </c>
    </row>
    <row r="951" spans="1:4">
      <c r="A951" s="444"/>
      <c r="B951" s="444"/>
      <c r="C951" s="527" t="s">
        <v>569</v>
      </c>
      <c r="D951" s="531" t="s">
        <v>1705</v>
      </c>
    </row>
    <row r="952" spans="1:4">
      <c r="A952" s="444"/>
      <c r="B952" s="444"/>
      <c r="C952" s="527" t="s">
        <v>569</v>
      </c>
      <c r="D952" s="531" t="s">
        <v>1048</v>
      </c>
    </row>
    <row r="953" spans="1:4">
      <c r="A953" s="444"/>
      <c r="B953" s="444"/>
      <c r="C953" s="527" t="s">
        <v>569</v>
      </c>
      <c r="D953" s="531" t="s">
        <v>803</v>
      </c>
    </row>
    <row r="954" spans="1:4">
      <c r="A954" s="444"/>
      <c r="B954" s="444"/>
      <c r="C954" s="527" t="s">
        <v>569</v>
      </c>
      <c r="D954" s="531" t="s">
        <v>1706</v>
      </c>
    </row>
    <row r="955" spans="1:4">
      <c r="A955" s="444"/>
      <c r="B955" s="444"/>
      <c r="C955" s="527" t="s">
        <v>569</v>
      </c>
      <c r="D955" s="531" t="s">
        <v>1707</v>
      </c>
    </row>
    <row r="956" spans="1:4">
      <c r="A956" s="444"/>
      <c r="B956" s="444"/>
      <c r="C956" s="527" t="s">
        <v>569</v>
      </c>
      <c r="D956" s="531" t="s">
        <v>1708</v>
      </c>
    </row>
    <row r="957" spans="1:4">
      <c r="A957" s="444"/>
      <c r="B957" s="444"/>
      <c r="C957" s="527" t="s">
        <v>569</v>
      </c>
      <c r="D957" s="531" t="s">
        <v>1709</v>
      </c>
    </row>
    <row r="958" spans="1:4">
      <c r="A958" s="444"/>
      <c r="B958" s="444"/>
      <c r="C958" s="527" t="s">
        <v>533</v>
      </c>
      <c r="D958" s="531" t="s">
        <v>1091</v>
      </c>
    </row>
    <row r="959" spans="1:4">
      <c r="A959" s="444"/>
      <c r="B959" s="444"/>
      <c r="C959" s="527" t="s">
        <v>533</v>
      </c>
      <c r="D959" s="531" t="s">
        <v>723</v>
      </c>
    </row>
    <row r="960" spans="1:4">
      <c r="A960" s="444"/>
      <c r="B960" s="444"/>
      <c r="C960" s="527" t="s">
        <v>533</v>
      </c>
      <c r="D960" s="531" t="s">
        <v>1346</v>
      </c>
    </row>
    <row r="961" spans="1:4">
      <c r="A961" s="444"/>
      <c r="B961" s="444"/>
      <c r="C961" s="527" t="s">
        <v>533</v>
      </c>
      <c r="D961" s="531" t="s">
        <v>1286</v>
      </c>
    </row>
    <row r="962" spans="1:4">
      <c r="A962" s="444"/>
      <c r="B962" s="444"/>
      <c r="C962" s="527" t="s">
        <v>533</v>
      </c>
      <c r="D962" s="531" t="s">
        <v>409</v>
      </c>
    </row>
    <row r="963" spans="1:4">
      <c r="A963" s="444"/>
      <c r="B963" s="444"/>
      <c r="C963" s="527" t="s">
        <v>533</v>
      </c>
      <c r="D963" s="531" t="s">
        <v>1351</v>
      </c>
    </row>
    <row r="964" spans="1:4">
      <c r="A964" s="444"/>
      <c r="B964" s="444"/>
      <c r="C964" s="527" t="s">
        <v>533</v>
      </c>
      <c r="D964" s="531" t="s">
        <v>1710</v>
      </c>
    </row>
    <row r="965" spans="1:4">
      <c r="A965" s="444"/>
      <c r="B965" s="444"/>
      <c r="C965" s="527" t="s">
        <v>533</v>
      </c>
      <c r="D965" s="531" t="s">
        <v>328</v>
      </c>
    </row>
    <row r="966" spans="1:4">
      <c r="A966" s="444"/>
      <c r="B966" s="444"/>
      <c r="C966" s="527" t="s">
        <v>533</v>
      </c>
      <c r="D966" s="531" t="s">
        <v>1092</v>
      </c>
    </row>
    <row r="967" spans="1:4">
      <c r="A967" s="444"/>
      <c r="B967" s="444"/>
      <c r="C967" s="527" t="s">
        <v>533</v>
      </c>
      <c r="D967" s="531" t="s">
        <v>1354</v>
      </c>
    </row>
    <row r="968" spans="1:4">
      <c r="A968" s="444"/>
      <c r="B968" s="444"/>
      <c r="C968" s="527" t="s">
        <v>533</v>
      </c>
      <c r="D968" s="531" t="s">
        <v>1355</v>
      </c>
    </row>
    <row r="969" spans="1:4">
      <c r="A969" s="444"/>
      <c r="B969" s="444"/>
      <c r="C969" s="527" t="s">
        <v>533</v>
      </c>
      <c r="D969" s="531" t="s">
        <v>1356</v>
      </c>
    </row>
    <row r="970" spans="1:4">
      <c r="A970" s="444"/>
      <c r="B970" s="444"/>
      <c r="C970" s="527" t="s">
        <v>533</v>
      </c>
      <c r="D970" s="531" t="s">
        <v>313</v>
      </c>
    </row>
    <row r="971" spans="1:4">
      <c r="A971" s="444"/>
      <c r="B971" s="444"/>
      <c r="C971" s="527" t="s">
        <v>533</v>
      </c>
      <c r="D971" s="531" t="s">
        <v>366</v>
      </c>
    </row>
    <row r="972" spans="1:4">
      <c r="A972" s="444"/>
      <c r="B972" s="444"/>
      <c r="C972" s="527" t="s">
        <v>533</v>
      </c>
      <c r="D972" s="531" t="s">
        <v>921</v>
      </c>
    </row>
    <row r="973" spans="1:4">
      <c r="A973" s="444"/>
      <c r="B973" s="444"/>
      <c r="C973" s="527" t="s">
        <v>533</v>
      </c>
      <c r="D973" s="531" t="s">
        <v>1712</v>
      </c>
    </row>
    <row r="974" spans="1:4">
      <c r="A974" s="444"/>
      <c r="B974" s="444"/>
      <c r="C974" s="527" t="s">
        <v>533</v>
      </c>
      <c r="D974" s="531" t="s">
        <v>1192</v>
      </c>
    </row>
    <row r="975" spans="1:4">
      <c r="A975" s="444"/>
      <c r="B975" s="444"/>
      <c r="C975" s="527" t="s">
        <v>533</v>
      </c>
      <c r="D975" s="531" t="s">
        <v>1403</v>
      </c>
    </row>
    <row r="976" spans="1:4">
      <c r="A976" s="444"/>
      <c r="B976" s="444"/>
      <c r="C976" s="527" t="s">
        <v>533</v>
      </c>
      <c r="D976" s="531" t="s">
        <v>507</v>
      </c>
    </row>
    <row r="977" spans="1:4">
      <c r="A977" s="444"/>
      <c r="B977" s="444"/>
      <c r="C977" s="527" t="s">
        <v>533</v>
      </c>
      <c r="D977" s="531" t="s">
        <v>1714</v>
      </c>
    </row>
    <row r="978" spans="1:4">
      <c r="A978" s="444"/>
      <c r="B978" s="444"/>
      <c r="C978" s="527" t="s">
        <v>533</v>
      </c>
      <c r="D978" s="531" t="s">
        <v>998</v>
      </c>
    </row>
    <row r="979" spans="1:4">
      <c r="A979" s="444"/>
      <c r="B979" s="444"/>
      <c r="C979" s="527" t="s">
        <v>533</v>
      </c>
      <c r="D979" s="531" t="s">
        <v>1252</v>
      </c>
    </row>
    <row r="980" spans="1:4">
      <c r="A980" s="444"/>
      <c r="B980" s="444"/>
      <c r="C980" s="527" t="s">
        <v>533</v>
      </c>
      <c r="D980" s="531" t="s">
        <v>685</v>
      </c>
    </row>
    <row r="981" spans="1:4">
      <c r="A981" s="444"/>
      <c r="B981" s="444"/>
      <c r="C981" s="527" t="s">
        <v>533</v>
      </c>
      <c r="D981" s="531" t="s">
        <v>136</v>
      </c>
    </row>
    <row r="982" spans="1:4">
      <c r="A982" s="444"/>
      <c r="B982" s="444"/>
      <c r="C982" s="527" t="s">
        <v>533</v>
      </c>
      <c r="D982" s="531" t="s">
        <v>374</v>
      </c>
    </row>
    <row r="983" spans="1:4">
      <c r="A983" s="444"/>
      <c r="B983" s="444"/>
      <c r="C983" s="527" t="s">
        <v>533</v>
      </c>
      <c r="D983" s="531" t="s">
        <v>249</v>
      </c>
    </row>
    <row r="984" spans="1:4">
      <c r="A984" s="444"/>
      <c r="B984" s="444"/>
      <c r="C984" s="527" t="s">
        <v>533</v>
      </c>
      <c r="D984" s="531" t="s">
        <v>1715</v>
      </c>
    </row>
    <row r="985" spans="1:4">
      <c r="A985" s="444"/>
      <c r="B985" s="444"/>
      <c r="C985" s="527" t="s">
        <v>533</v>
      </c>
      <c r="D985" s="531" t="s">
        <v>1716</v>
      </c>
    </row>
    <row r="986" spans="1:4">
      <c r="A986" s="444"/>
      <c r="B986" s="444"/>
      <c r="C986" s="527" t="s">
        <v>533</v>
      </c>
      <c r="D986" s="531" t="s">
        <v>767</v>
      </c>
    </row>
    <row r="987" spans="1:4">
      <c r="A987" s="444"/>
      <c r="B987" s="444"/>
      <c r="C987" s="527" t="s">
        <v>533</v>
      </c>
      <c r="D987" s="531" t="s">
        <v>506</v>
      </c>
    </row>
    <row r="988" spans="1:4">
      <c r="A988" s="444"/>
      <c r="B988" s="444"/>
      <c r="C988" s="527" t="s">
        <v>533</v>
      </c>
      <c r="D988" s="531" t="s">
        <v>112</v>
      </c>
    </row>
    <row r="989" spans="1:4">
      <c r="A989" s="444"/>
      <c r="B989" s="444"/>
      <c r="C989" s="527" t="s">
        <v>533</v>
      </c>
      <c r="D989" s="531" t="s">
        <v>1360</v>
      </c>
    </row>
    <row r="990" spans="1:4">
      <c r="A990" s="444"/>
      <c r="B990" s="444"/>
      <c r="C990" s="527" t="s">
        <v>533</v>
      </c>
      <c r="D990" s="531" t="s">
        <v>1665</v>
      </c>
    </row>
    <row r="991" spans="1:4">
      <c r="A991" s="444"/>
      <c r="B991" s="444"/>
      <c r="C991" s="527" t="s">
        <v>533</v>
      </c>
      <c r="D991" s="531" t="s">
        <v>1361</v>
      </c>
    </row>
    <row r="992" spans="1:4">
      <c r="A992" s="444"/>
      <c r="B992" s="444"/>
      <c r="C992" s="527" t="s">
        <v>533</v>
      </c>
      <c r="D992" s="531" t="s">
        <v>694</v>
      </c>
    </row>
    <row r="993" spans="1:4">
      <c r="A993" s="444"/>
      <c r="B993" s="444"/>
      <c r="C993" s="527" t="s">
        <v>55</v>
      </c>
      <c r="D993" s="531" t="s">
        <v>721</v>
      </c>
    </row>
    <row r="994" spans="1:4">
      <c r="A994" s="444"/>
      <c r="B994" s="444"/>
      <c r="C994" s="527" t="s">
        <v>55</v>
      </c>
      <c r="D994" s="531" t="s">
        <v>637</v>
      </c>
    </row>
    <row r="995" spans="1:4">
      <c r="A995" s="444"/>
      <c r="B995" s="444"/>
      <c r="C995" s="527" t="s">
        <v>55</v>
      </c>
      <c r="D995" s="531" t="s">
        <v>168</v>
      </c>
    </row>
    <row r="996" spans="1:4">
      <c r="A996" s="444"/>
      <c r="B996" s="444"/>
      <c r="C996" s="527" t="s">
        <v>55</v>
      </c>
      <c r="D996" s="531" t="s">
        <v>1095</v>
      </c>
    </row>
    <row r="997" spans="1:4">
      <c r="A997" s="444"/>
      <c r="B997" s="444"/>
      <c r="C997" s="527" t="s">
        <v>55</v>
      </c>
      <c r="D997" s="531" t="s">
        <v>1266</v>
      </c>
    </row>
    <row r="998" spans="1:4">
      <c r="A998" s="444"/>
      <c r="B998" s="444"/>
      <c r="C998" s="527" t="s">
        <v>55</v>
      </c>
      <c r="D998" s="531" t="s">
        <v>53</v>
      </c>
    </row>
    <row r="999" spans="1:4">
      <c r="A999" s="444"/>
      <c r="B999" s="444"/>
      <c r="C999" s="527" t="s">
        <v>55</v>
      </c>
      <c r="D999" s="531" t="s">
        <v>78</v>
      </c>
    </row>
    <row r="1000" spans="1:4">
      <c r="A1000" s="444"/>
      <c r="B1000" s="444"/>
      <c r="C1000" s="527" t="s">
        <v>55</v>
      </c>
      <c r="D1000" s="531" t="s">
        <v>1364</v>
      </c>
    </row>
    <row r="1001" spans="1:4">
      <c r="A1001" s="444"/>
      <c r="B1001" s="444"/>
      <c r="C1001" s="527" t="s">
        <v>55</v>
      </c>
      <c r="D1001" s="531" t="s">
        <v>1099</v>
      </c>
    </row>
    <row r="1002" spans="1:4">
      <c r="A1002" s="444"/>
      <c r="B1002" s="444"/>
      <c r="C1002" s="527" t="s">
        <v>55</v>
      </c>
      <c r="D1002" s="531" t="s">
        <v>83</v>
      </c>
    </row>
    <row r="1003" spans="1:4">
      <c r="A1003" s="444"/>
      <c r="B1003" s="444"/>
      <c r="C1003" s="527" t="s">
        <v>55</v>
      </c>
      <c r="D1003" s="531" t="s">
        <v>727</v>
      </c>
    </row>
    <row r="1004" spans="1:4">
      <c r="A1004" s="444"/>
      <c r="B1004" s="444"/>
      <c r="C1004" s="527" t="s">
        <v>55</v>
      </c>
      <c r="D1004" s="531" t="s">
        <v>504</v>
      </c>
    </row>
    <row r="1005" spans="1:4">
      <c r="A1005" s="444"/>
      <c r="B1005" s="444"/>
      <c r="C1005" s="527" t="s">
        <v>55</v>
      </c>
      <c r="D1005" s="531" t="s">
        <v>125</v>
      </c>
    </row>
    <row r="1006" spans="1:4">
      <c r="A1006" s="444"/>
      <c r="B1006" s="444"/>
      <c r="C1006" s="527" t="s">
        <v>55</v>
      </c>
      <c r="D1006" s="531" t="s">
        <v>797</v>
      </c>
    </row>
    <row r="1007" spans="1:4">
      <c r="A1007" s="444"/>
      <c r="B1007" s="444"/>
      <c r="C1007" s="527" t="s">
        <v>55</v>
      </c>
      <c r="D1007" s="531" t="s">
        <v>477</v>
      </c>
    </row>
    <row r="1008" spans="1:4">
      <c r="A1008" s="444"/>
      <c r="B1008" s="444"/>
      <c r="C1008" s="527" t="s">
        <v>55</v>
      </c>
      <c r="D1008" s="531" t="s">
        <v>1105</v>
      </c>
    </row>
    <row r="1009" spans="1:4">
      <c r="A1009" s="444"/>
      <c r="B1009" s="444"/>
      <c r="C1009" s="527" t="s">
        <v>55</v>
      </c>
      <c r="D1009" s="531" t="s">
        <v>1368</v>
      </c>
    </row>
    <row r="1010" spans="1:4">
      <c r="A1010" s="444"/>
      <c r="B1010" s="444"/>
      <c r="C1010" s="527" t="s">
        <v>55</v>
      </c>
      <c r="D1010" s="531" t="s">
        <v>1106</v>
      </c>
    </row>
    <row r="1011" spans="1:4">
      <c r="A1011" s="444"/>
      <c r="B1011" s="444"/>
      <c r="C1011" s="527" t="s">
        <v>55</v>
      </c>
      <c r="D1011" s="531" t="s">
        <v>1070</v>
      </c>
    </row>
    <row r="1012" spans="1:4">
      <c r="A1012" s="444"/>
      <c r="B1012" s="444"/>
      <c r="C1012" s="527" t="s">
        <v>55</v>
      </c>
      <c r="D1012" s="531" t="s">
        <v>1019</v>
      </c>
    </row>
    <row r="1013" spans="1:4">
      <c r="A1013" s="444"/>
      <c r="B1013" s="444"/>
      <c r="C1013" s="527" t="s">
        <v>55</v>
      </c>
      <c r="D1013" s="531" t="s">
        <v>765</v>
      </c>
    </row>
    <row r="1014" spans="1:4">
      <c r="A1014" s="444"/>
      <c r="B1014" s="444"/>
      <c r="C1014" s="527" t="s">
        <v>55</v>
      </c>
      <c r="D1014" s="531" t="s">
        <v>825</v>
      </c>
    </row>
    <row r="1015" spans="1:4">
      <c r="A1015" s="444"/>
      <c r="B1015" s="444"/>
      <c r="C1015" s="527" t="s">
        <v>55</v>
      </c>
      <c r="D1015" s="531" t="s">
        <v>1374</v>
      </c>
    </row>
    <row r="1016" spans="1:4">
      <c r="A1016" s="444"/>
      <c r="B1016" s="444"/>
      <c r="C1016" s="527" t="s">
        <v>55</v>
      </c>
      <c r="D1016" s="531" t="s">
        <v>1058</v>
      </c>
    </row>
    <row r="1017" spans="1:4">
      <c r="A1017" s="444"/>
      <c r="B1017" s="444"/>
      <c r="C1017" s="527" t="s">
        <v>55</v>
      </c>
      <c r="D1017" s="531" t="s">
        <v>908</v>
      </c>
    </row>
    <row r="1018" spans="1:4">
      <c r="A1018" s="444"/>
      <c r="B1018" s="444"/>
      <c r="C1018" s="527" t="s">
        <v>55</v>
      </c>
      <c r="D1018" s="531" t="s">
        <v>216</v>
      </c>
    </row>
    <row r="1019" spans="1:4">
      <c r="A1019" s="444"/>
      <c r="B1019" s="444"/>
      <c r="C1019" s="527" t="s">
        <v>55</v>
      </c>
      <c r="D1019" s="531" t="s">
        <v>1379</v>
      </c>
    </row>
    <row r="1020" spans="1:4">
      <c r="A1020" s="444"/>
      <c r="B1020" s="444"/>
      <c r="C1020" s="527" t="s">
        <v>55</v>
      </c>
      <c r="D1020" s="531" t="s">
        <v>1112</v>
      </c>
    </row>
    <row r="1021" spans="1:4">
      <c r="A1021" s="444"/>
      <c r="B1021" s="444"/>
      <c r="C1021" s="527" t="s">
        <v>55</v>
      </c>
      <c r="D1021" s="531" t="s">
        <v>909</v>
      </c>
    </row>
    <row r="1022" spans="1:4">
      <c r="A1022" s="444"/>
      <c r="B1022" s="444"/>
      <c r="C1022" s="527" t="s">
        <v>55</v>
      </c>
      <c r="D1022" s="531" t="s">
        <v>1114</v>
      </c>
    </row>
    <row r="1023" spans="1:4">
      <c r="A1023" s="444"/>
      <c r="B1023" s="444"/>
      <c r="C1023" s="527" t="s">
        <v>55</v>
      </c>
      <c r="D1023" s="531" t="s">
        <v>786</v>
      </c>
    </row>
    <row r="1024" spans="1:4">
      <c r="A1024" s="444"/>
      <c r="B1024" s="444"/>
      <c r="C1024" s="527" t="s">
        <v>55</v>
      </c>
      <c r="D1024" s="531" t="s">
        <v>963</v>
      </c>
    </row>
    <row r="1025" spans="1:4">
      <c r="A1025" s="444"/>
      <c r="B1025" s="444"/>
      <c r="C1025" s="527" t="s">
        <v>55</v>
      </c>
      <c r="D1025" s="531" t="s">
        <v>1717</v>
      </c>
    </row>
    <row r="1026" spans="1:4">
      <c r="A1026" s="444"/>
      <c r="B1026" s="444"/>
      <c r="C1026" s="527" t="s">
        <v>55</v>
      </c>
      <c r="D1026" s="531" t="s">
        <v>1121</v>
      </c>
    </row>
    <row r="1027" spans="1:4">
      <c r="A1027" s="444"/>
      <c r="B1027" s="444"/>
      <c r="C1027" s="527" t="s">
        <v>55</v>
      </c>
      <c r="D1027" s="531" t="s">
        <v>536</v>
      </c>
    </row>
    <row r="1028" spans="1:4">
      <c r="A1028" s="444"/>
      <c r="B1028" s="444"/>
      <c r="C1028" s="527" t="s">
        <v>55</v>
      </c>
      <c r="D1028" s="531" t="s">
        <v>859</v>
      </c>
    </row>
    <row r="1029" spans="1:4">
      <c r="A1029" s="444"/>
      <c r="B1029" s="444"/>
      <c r="C1029" s="527" t="s">
        <v>55</v>
      </c>
      <c r="D1029" s="531" t="s">
        <v>1127</v>
      </c>
    </row>
    <row r="1030" spans="1:4">
      <c r="A1030" s="444"/>
      <c r="B1030" s="444"/>
      <c r="C1030" s="527" t="s">
        <v>55</v>
      </c>
      <c r="D1030" s="531" t="s">
        <v>1132</v>
      </c>
    </row>
    <row r="1031" spans="1:4">
      <c r="A1031" s="444"/>
      <c r="B1031" s="444"/>
      <c r="C1031" s="527" t="s">
        <v>55</v>
      </c>
      <c r="D1031" s="531" t="s">
        <v>1134</v>
      </c>
    </row>
    <row r="1032" spans="1:4">
      <c r="A1032" s="444"/>
      <c r="B1032" s="444"/>
      <c r="C1032" s="527" t="s">
        <v>55</v>
      </c>
      <c r="D1032" s="531" t="s">
        <v>1719</v>
      </c>
    </row>
    <row r="1033" spans="1:4">
      <c r="A1033" s="444"/>
      <c r="B1033" s="444"/>
      <c r="C1033" s="527" t="s">
        <v>55</v>
      </c>
      <c r="D1033" s="531" t="s">
        <v>108</v>
      </c>
    </row>
    <row r="1034" spans="1:4">
      <c r="A1034" s="444"/>
      <c r="B1034" s="444"/>
      <c r="C1034" s="527" t="s">
        <v>55</v>
      </c>
      <c r="D1034" s="531" t="s">
        <v>1381</v>
      </c>
    </row>
    <row r="1035" spans="1:4">
      <c r="A1035" s="444"/>
      <c r="B1035" s="444"/>
      <c r="C1035" s="527" t="s">
        <v>55</v>
      </c>
      <c r="D1035" s="531" t="s">
        <v>1020</v>
      </c>
    </row>
    <row r="1036" spans="1:4">
      <c r="A1036" s="444"/>
      <c r="B1036" s="444"/>
      <c r="C1036" s="527" t="s">
        <v>55</v>
      </c>
      <c r="D1036" s="531" t="s">
        <v>990</v>
      </c>
    </row>
    <row r="1037" spans="1:4">
      <c r="A1037" s="444"/>
      <c r="B1037" s="444"/>
      <c r="C1037" s="527" t="s">
        <v>55</v>
      </c>
      <c r="D1037" s="531" t="s">
        <v>1104</v>
      </c>
    </row>
    <row r="1038" spans="1:4">
      <c r="A1038" s="444"/>
      <c r="B1038" s="444"/>
      <c r="C1038" s="527" t="s">
        <v>55</v>
      </c>
      <c r="D1038" s="531" t="s">
        <v>1255</v>
      </c>
    </row>
    <row r="1039" spans="1:4">
      <c r="A1039" s="444"/>
      <c r="B1039" s="444"/>
      <c r="C1039" s="527" t="s">
        <v>55</v>
      </c>
      <c r="D1039" s="531" t="s">
        <v>1305</v>
      </c>
    </row>
    <row r="1040" spans="1:4">
      <c r="A1040" s="444"/>
      <c r="B1040" s="444"/>
      <c r="C1040" s="527" t="s">
        <v>55</v>
      </c>
      <c r="D1040" s="531" t="s">
        <v>1660</v>
      </c>
    </row>
    <row r="1041" spans="1:4">
      <c r="A1041" s="444"/>
      <c r="B1041" s="444"/>
      <c r="C1041" s="527" t="s">
        <v>55</v>
      </c>
      <c r="D1041" s="531" t="s">
        <v>1611</v>
      </c>
    </row>
    <row r="1042" spans="1:4">
      <c r="A1042" s="444"/>
      <c r="B1042" s="444"/>
      <c r="C1042" s="527" t="s">
        <v>55</v>
      </c>
      <c r="D1042" s="531" t="s">
        <v>1720</v>
      </c>
    </row>
    <row r="1043" spans="1:4">
      <c r="A1043" s="444"/>
      <c r="B1043" s="444"/>
      <c r="C1043" s="527" t="s">
        <v>55</v>
      </c>
      <c r="D1043" s="531" t="s">
        <v>1386</v>
      </c>
    </row>
    <row r="1044" spans="1:4">
      <c r="A1044" s="444"/>
      <c r="B1044" s="444"/>
      <c r="C1044" s="527" t="s">
        <v>55</v>
      </c>
      <c r="D1044" s="531" t="s">
        <v>1389</v>
      </c>
    </row>
    <row r="1045" spans="1:4">
      <c r="A1045" s="444"/>
      <c r="B1045" s="444"/>
      <c r="C1045" s="527" t="s">
        <v>55</v>
      </c>
      <c r="D1045" s="531" t="s">
        <v>775</v>
      </c>
    </row>
    <row r="1046" spans="1:4">
      <c r="A1046" s="444"/>
      <c r="B1046" s="444"/>
      <c r="C1046" s="527" t="s">
        <v>55</v>
      </c>
      <c r="D1046" s="531" t="s">
        <v>1391</v>
      </c>
    </row>
    <row r="1047" spans="1:4">
      <c r="A1047" s="444"/>
      <c r="B1047" s="444"/>
      <c r="C1047" s="527" t="s">
        <v>171</v>
      </c>
      <c r="D1047" s="531" t="s">
        <v>1141</v>
      </c>
    </row>
    <row r="1048" spans="1:4">
      <c r="A1048" s="444"/>
      <c r="B1048" s="444"/>
      <c r="C1048" s="527" t="s">
        <v>171</v>
      </c>
      <c r="D1048" s="531" t="s">
        <v>1145</v>
      </c>
    </row>
    <row r="1049" spans="1:4">
      <c r="A1049" s="444"/>
      <c r="B1049" s="444"/>
      <c r="C1049" s="527" t="s">
        <v>171</v>
      </c>
      <c r="D1049" s="531" t="s">
        <v>1162</v>
      </c>
    </row>
    <row r="1050" spans="1:4">
      <c r="A1050" s="444"/>
      <c r="B1050" s="444"/>
      <c r="C1050" s="527" t="s">
        <v>171</v>
      </c>
      <c r="D1050" s="531" t="s">
        <v>1721</v>
      </c>
    </row>
    <row r="1051" spans="1:4">
      <c r="A1051" s="444"/>
      <c r="B1051" s="444"/>
      <c r="C1051" s="527" t="s">
        <v>171</v>
      </c>
      <c r="D1051" s="531" t="s">
        <v>558</v>
      </c>
    </row>
    <row r="1052" spans="1:4">
      <c r="A1052" s="444"/>
      <c r="B1052" s="444"/>
      <c r="C1052" s="527" t="s">
        <v>171</v>
      </c>
      <c r="D1052" s="531" t="s">
        <v>1150</v>
      </c>
    </row>
    <row r="1053" spans="1:4">
      <c r="A1053" s="444"/>
      <c r="B1053" s="444"/>
      <c r="C1053" s="527" t="s">
        <v>171</v>
      </c>
      <c r="D1053" s="531" t="s">
        <v>1394</v>
      </c>
    </row>
    <row r="1054" spans="1:4">
      <c r="A1054" s="444"/>
      <c r="B1054" s="444"/>
      <c r="C1054" s="527" t="s">
        <v>171</v>
      </c>
      <c r="D1054" s="531" t="s">
        <v>1722</v>
      </c>
    </row>
    <row r="1055" spans="1:4">
      <c r="A1055" s="444"/>
      <c r="B1055" s="444"/>
      <c r="C1055" s="527" t="s">
        <v>171</v>
      </c>
      <c r="D1055" s="531" t="s">
        <v>1153</v>
      </c>
    </row>
    <row r="1056" spans="1:4">
      <c r="A1056" s="444"/>
      <c r="B1056" s="444"/>
      <c r="C1056" s="527" t="s">
        <v>171</v>
      </c>
      <c r="D1056" s="531" t="s">
        <v>1152</v>
      </c>
    </row>
    <row r="1057" spans="1:4">
      <c r="A1057" s="444"/>
      <c r="B1057" s="444"/>
      <c r="C1057" s="527" t="s">
        <v>171</v>
      </c>
      <c r="D1057" s="531" t="s">
        <v>1474</v>
      </c>
    </row>
    <row r="1058" spans="1:4">
      <c r="A1058" s="444"/>
      <c r="B1058" s="444"/>
      <c r="C1058" s="527" t="s">
        <v>171</v>
      </c>
      <c r="D1058" s="531" t="s">
        <v>1396</v>
      </c>
    </row>
    <row r="1059" spans="1:4">
      <c r="A1059" s="444"/>
      <c r="B1059" s="444"/>
      <c r="C1059" s="527" t="s">
        <v>171</v>
      </c>
      <c r="D1059" s="531" t="s">
        <v>1723</v>
      </c>
    </row>
    <row r="1060" spans="1:4">
      <c r="A1060" s="444"/>
      <c r="B1060" s="444"/>
      <c r="C1060" s="527" t="s">
        <v>171</v>
      </c>
      <c r="D1060" s="531" t="s">
        <v>1397</v>
      </c>
    </row>
    <row r="1061" spans="1:4">
      <c r="A1061" s="444"/>
      <c r="B1061" s="444"/>
      <c r="C1061" s="527" t="s">
        <v>171</v>
      </c>
      <c r="D1061" s="531" t="s">
        <v>684</v>
      </c>
    </row>
    <row r="1062" spans="1:4">
      <c r="A1062" s="444"/>
      <c r="B1062" s="444"/>
      <c r="C1062" s="527" t="s">
        <v>171</v>
      </c>
      <c r="D1062" s="531" t="s">
        <v>1336</v>
      </c>
    </row>
    <row r="1063" spans="1:4">
      <c r="A1063" s="444"/>
      <c r="B1063" s="444"/>
      <c r="C1063" s="527" t="s">
        <v>171</v>
      </c>
      <c r="D1063" s="531" t="s">
        <v>1199</v>
      </c>
    </row>
    <row r="1064" spans="1:4">
      <c r="A1064" s="444"/>
      <c r="B1064" s="444"/>
      <c r="C1064" s="527" t="s">
        <v>171</v>
      </c>
      <c r="D1064" s="531" t="s">
        <v>1322</v>
      </c>
    </row>
    <row r="1065" spans="1:4">
      <c r="A1065" s="444"/>
      <c r="B1065" s="444"/>
      <c r="C1065" s="527" t="s">
        <v>171</v>
      </c>
      <c r="D1065" s="531" t="s">
        <v>1400</v>
      </c>
    </row>
    <row r="1066" spans="1:4">
      <c r="A1066" s="444"/>
      <c r="B1066" s="444"/>
      <c r="C1066" s="527" t="s">
        <v>171</v>
      </c>
      <c r="D1066" s="531" t="s">
        <v>1726</v>
      </c>
    </row>
    <row r="1067" spans="1:4">
      <c r="A1067" s="444"/>
      <c r="B1067" s="444"/>
      <c r="C1067" s="527" t="s">
        <v>171</v>
      </c>
      <c r="D1067" s="531" t="s">
        <v>448</v>
      </c>
    </row>
    <row r="1068" spans="1:4">
      <c r="A1068" s="444"/>
      <c r="B1068" s="444"/>
      <c r="C1068" s="527" t="s">
        <v>171</v>
      </c>
      <c r="D1068" s="531" t="s">
        <v>1727</v>
      </c>
    </row>
    <row r="1069" spans="1:4">
      <c r="A1069" s="444"/>
      <c r="B1069" s="444"/>
      <c r="C1069" s="527" t="s">
        <v>171</v>
      </c>
      <c r="D1069" s="531" t="s">
        <v>965</v>
      </c>
    </row>
    <row r="1070" spans="1:4">
      <c r="A1070" s="444"/>
      <c r="B1070" s="444"/>
      <c r="C1070" s="527" t="s">
        <v>171</v>
      </c>
      <c r="D1070" s="531" t="s">
        <v>1691</v>
      </c>
    </row>
    <row r="1071" spans="1:4">
      <c r="A1071" s="444"/>
      <c r="B1071" s="444"/>
      <c r="C1071" s="527" t="s">
        <v>171</v>
      </c>
      <c r="D1071" s="531" t="s">
        <v>1729</v>
      </c>
    </row>
    <row r="1072" spans="1:4">
      <c r="A1072" s="444"/>
      <c r="B1072" s="444"/>
      <c r="C1072" s="527" t="s">
        <v>171</v>
      </c>
      <c r="D1072" s="531" t="s">
        <v>1730</v>
      </c>
    </row>
    <row r="1073" spans="1:4">
      <c r="A1073" s="444"/>
      <c r="B1073" s="444"/>
      <c r="C1073" s="527" t="s">
        <v>171</v>
      </c>
      <c r="D1073" s="531" t="s">
        <v>1731</v>
      </c>
    </row>
    <row r="1074" spans="1:4">
      <c r="A1074" s="444"/>
      <c r="B1074" s="444"/>
      <c r="C1074" s="527" t="s">
        <v>171</v>
      </c>
      <c r="D1074" s="531" t="s">
        <v>215</v>
      </c>
    </row>
    <row r="1075" spans="1:4">
      <c r="A1075" s="444"/>
      <c r="B1075" s="444"/>
      <c r="C1075" s="527" t="s">
        <v>171</v>
      </c>
      <c r="D1075" s="531" t="s">
        <v>1732</v>
      </c>
    </row>
    <row r="1076" spans="1:4">
      <c r="A1076" s="444"/>
      <c r="B1076" s="444"/>
      <c r="C1076" s="527" t="s">
        <v>588</v>
      </c>
      <c r="D1076" s="531" t="s">
        <v>211</v>
      </c>
    </row>
    <row r="1077" spans="1:4">
      <c r="A1077" s="444"/>
      <c r="B1077" s="444"/>
      <c r="C1077" s="527" t="s">
        <v>588</v>
      </c>
      <c r="D1077" s="531" t="s">
        <v>115</v>
      </c>
    </row>
    <row r="1078" spans="1:4">
      <c r="A1078" s="444"/>
      <c r="B1078" s="444"/>
      <c r="C1078" s="527" t="s">
        <v>588</v>
      </c>
      <c r="D1078" s="531" t="s">
        <v>1231</v>
      </c>
    </row>
    <row r="1079" spans="1:4">
      <c r="A1079" s="444"/>
      <c r="B1079" s="444"/>
      <c r="C1079" s="527" t="s">
        <v>588</v>
      </c>
      <c r="D1079" s="531" t="s">
        <v>179</v>
      </c>
    </row>
    <row r="1080" spans="1:4">
      <c r="A1080" s="444"/>
      <c r="B1080" s="444"/>
      <c r="C1080" s="527" t="s">
        <v>588</v>
      </c>
      <c r="D1080" s="531" t="s">
        <v>913</v>
      </c>
    </row>
    <row r="1081" spans="1:4">
      <c r="A1081" s="444"/>
      <c r="B1081" s="444"/>
      <c r="C1081" s="527" t="s">
        <v>588</v>
      </c>
      <c r="D1081" s="531" t="s">
        <v>344</v>
      </c>
    </row>
    <row r="1082" spans="1:4">
      <c r="A1082" s="444"/>
      <c r="B1082" s="444"/>
      <c r="C1082" s="527" t="s">
        <v>588</v>
      </c>
      <c r="D1082" s="531" t="s">
        <v>1658</v>
      </c>
    </row>
    <row r="1083" spans="1:4">
      <c r="A1083" s="444"/>
      <c r="B1083" s="444"/>
      <c r="C1083" s="527" t="s">
        <v>588</v>
      </c>
      <c r="D1083" s="531" t="s">
        <v>201</v>
      </c>
    </row>
    <row r="1084" spans="1:4">
      <c r="A1084" s="444"/>
      <c r="B1084" s="444"/>
      <c r="C1084" s="527" t="s">
        <v>588</v>
      </c>
      <c r="D1084" s="531" t="s">
        <v>1404</v>
      </c>
    </row>
    <row r="1085" spans="1:4">
      <c r="A1085" s="444"/>
      <c r="B1085" s="444"/>
      <c r="C1085" s="527" t="s">
        <v>588</v>
      </c>
      <c r="D1085" s="531" t="s">
        <v>947</v>
      </c>
    </row>
    <row r="1086" spans="1:4">
      <c r="A1086" s="444"/>
      <c r="B1086" s="444"/>
      <c r="C1086" s="527" t="s">
        <v>588</v>
      </c>
      <c r="D1086" s="531" t="s">
        <v>677</v>
      </c>
    </row>
    <row r="1087" spans="1:4">
      <c r="A1087" s="444"/>
      <c r="B1087" s="444"/>
      <c r="C1087" s="527" t="s">
        <v>588</v>
      </c>
      <c r="D1087" s="531" t="s">
        <v>1407</v>
      </c>
    </row>
    <row r="1088" spans="1:4">
      <c r="A1088" s="444"/>
      <c r="B1088" s="444"/>
      <c r="C1088" s="527" t="s">
        <v>588</v>
      </c>
      <c r="D1088" s="531" t="s">
        <v>1733</v>
      </c>
    </row>
    <row r="1089" spans="1:4">
      <c r="A1089" s="444"/>
      <c r="B1089" s="444"/>
      <c r="C1089" s="527" t="s">
        <v>588</v>
      </c>
      <c r="D1089" s="531" t="s">
        <v>1735</v>
      </c>
    </row>
    <row r="1090" spans="1:4">
      <c r="A1090" s="444"/>
      <c r="B1090" s="444"/>
      <c r="C1090" s="527" t="s">
        <v>588</v>
      </c>
      <c r="D1090" s="531" t="s">
        <v>329</v>
      </c>
    </row>
    <row r="1091" spans="1:4">
      <c r="A1091" s="444"/>
      <c r="B1091" s="444"/>
      <c r="C1091" s="527" t="s">
        <v>588</v>
      </c>
      <c r="D1091" s="531" t="s">
        <v>1736</v>
      </c>
    </row>
    <row r="1092" spans="1:4">
      <c r="A1092" s="444"/>
      <c r="B1092" s="444"/>
      <c r="C1092" s="527" t="s">
        <v>588</v>
      </c>
      <c r="D1092" s="531" t="s">
        <v>1737</v>
      </c>
    </row>
    <row r="1093" spans="1:4">
      <c r="A1093" s="444"/>
      <c r="B1093" s="444"/>
      <c r="C1093" s="527" t="s">
        <v>588</v>
      </c>
      <c r="D1093" s="531" t="s">
        <v>1738</v>
      </c>
    </row>
    <row r="1094" spans="1:4">
      <c r="A1094" s="444"/>
      <c r="B1094" s="444"/>
      <c r="C1094" s="527" t="s">
        <v>588</v>
      </c>
      <c r="D1094" s="531" t="s">
        <v>1739</v>
      </c>
    </row>
    <row r="1095" spans="1:4">
      <c r="A1095" s="444"/>
      <c r="B1095" s="444"/>
      <c r="C1095" s="527" t="s">
        <v>323</v>
      </c>
      <c r="D1095" s="531" t="s">
        <v>833</v>
      </c>
    </row>
    <row r="1096" spans="1:4">
      <c r="A1096" s="444"/>
      <c r="B1096" s="444"/>
      <c r="C1096" s="527" t="s">
        <v>323</v>
      </c>
      <c r="D1096" s="531" t="s">
        <v>1552</v>
      </c>
    </row>
    <row r="1097" spans="1:4">
      <c r="A1097" s="444"/>
      <c r="B1097" s="444"/>
      <c r="C1097" s="527" t="s">
        <v>323</v>
      </c>
      <c r="D1097" s="531" t="s">
        <v>1740</v>
      </c>
    </row>
    <row r="1098" spans="1:4">
      <c r="A1098" s="444"/>
      <c r="B1098" s="444"/>
      <c r="C1098" s="527" t="s">
        <v>323</v>
      </c>
      <c r="D1098" s="531" t="s">
        <v>1741</v>
      </c>
    </row>
    <row r="1099" spans="1:4">
      <c r="A1099" s="444"/>
      <c r="B1099" s="444"/>
      <c r="C1099" s="527" t="s">
        <v>323</v>
      </c>
      <c r="D1099" s="531" t="s">
        <v>1160</v>
      </c>
    </row>
    <row r="1100" spans="1:4">
      <c r="A1100" s="444"/>
      <c r="B1100" s="444"/>
      <c r="C1100" s="527" t="s">
        <v>323</v>
      </c>
      <c r="D1100" s="531" t="s">
        <v>182</v>
      </c>
    </row>
    <row r="1101" spans="1:4">
      <c r="A1101" s="444"/>
      <c r="B1101" s="444"/>
      <c r="C1101" s="527" t="s">
        <v>323</v>
      </c>
      <c r="D1101" s="531" t="s">
        <v>776</v>
      </c>
    </row>
    <row r="1102" spans="1:4">
      <c r="A1102" s="444"/>
      <c r="B1102" s="444"/>
      <c r="C1102" s="527" t="s">
        <v>323</v>
      </c>
      <c r="D1102" s="531" t="s">
        <v>1166</v>
      </c>
    </row>
    <row r="1103" spans="1:4">
      <c r="A1103" s="444"/>
      <c r="B1103" s="444"/>
      <c r="C1103" s="527" t="s">
        <v>323</v>
      </c>
      <c r="D1103" s="531" t="s">
        <v>1167</v>
      </c>
    </row>
    <row r="1104" spans="1:4">
      <c r="A1104" s="444"/>
      <c r="B1104" s="444"/>
      <c r="C1104" s="527" t="s">
        <v>323</v>
      </c>
      <c r="D1104" s="531" t="s">
        <v>735</v>
      </c>
    </row>
    <row r="1105" spans="1:4">
      <c r="A1105" s="444"/>
      <c r="B1105" s="444"/>
      <c r="C1105" s="527" t="s">
        <v>323</v>
      </c>
      <c r="D1105" s="531" t="s">
        <v>1169</v>
      </c>
    </row>
    <row r="1106" spans="1:4">
      <c r="A1106" s="444"/>
      <c r="B1106" s="444"/>
      <c r="C1106" s="527" t="s">
        <v>323</v>
      </c>
      <c r="D1106" s="531" t="s">
        <v>156</v>
      </c>
    </row>
    <row r="1107" spans="1:4">
      <c r="A1107" s="444"/>
      <c r="B1107" s="444"/>
      <c r="C1107" s="527" t="s">
        <v>323</v>
      </c>
      <c r="D1107" s="531" t="s">
        <v>1483</v>
      </c>
    </row>
    <row r="1108" spans="1:4">
      <c r="A1108" s="444"/>
      <c r="B1108" s="444"/>
      <c r="C1108" s="527" t="s">
        <v>323</v>
      </c>
      <c r="D1108" s="531" t="s">
        <v>1624</v>
      </c>
    </row>
    <row r="1109" spans="1:4">
      <c r="A1109" s="444"/>
      <c r="B1109" s="444"/>
      <c r="C1109" s="527" t="s">
        <v>323</v>
      </c>
      <c r="D1109" s="531" t="s">
        <v>1174</v>
      </c>
    </row>
    <row r="1110" spans="1:4">
      <c r="A1110" s="444"/>
      <c r="B1110" s="444"/>
      <c r="C1110" s="527" t="s">
        <v>323</v>
      </c>
      <c r="D1110" s="531" t="s">
        <v>1175</v>
      </c>
    </row>
    <row r="1111" spans="1:4">
      <c r="A1111" s="444"/>
      <c r="B1111" s="444"/>
      <c r="C1111" s="527" t="s">
        <v>323</v>
      </c>
      <c r="D1111" s="531" t="s">
        <v>1409</v>
      </c>
    </row>
    <row r="1112" spans="1:4">
      <c r="A1112" s="444"/>
      <c r="B1112" s="444"/>
      <c r="C1112" s="527" t="s">
        <v>323</v>
      </c>
      <c r="D1112" s="531" t="s">
        <v>1358</v>
      </c>
    </row>
    <row r="1113" spans="1:4">
      <c r="A1113" s="444"/>
      <c r="B1113" s="444"/>
      <c r="C1113" s="527" t="s">
        <v>323</v>
      </c>
      <c r="D1113" s="531" t="s">
        <v>1475</v>
      </c>
    </row>
    <row r="1114" spans="1:4">
      <c r="A1114" s="444"/>
      <c r="B1114" s="444"/>
      <c r="C1114" s="527" t="s">
        <v>323</v>
      </c>
      <c r="D1114" s="531" t="s">
        <v>1742</v>
      </c>
    </row>
    <row r="1115" spans="1:4">
      <c r="A1115" s="444"/>
      <c r="B1115" s="444"/>
      <c r="C1115" s="527" t="s">
        <v>323</v>
      </c>
      <c r="D1115" s="531" t="s">
        <v>1743</v>
      </c>
    </row>
    <row r="1116" spans="1:4">
      <c r="A1116" s="444"/>
      <c r="B1116" s="444"/>
      <c r="C1116" s="527" t="s">
        <v>323</v>
      </c>
      <c r="D1116" s="531" t="s">
        <v>1176</v>
      </c>
    </row>
    <row r="1117" spans="1:4">
      <c r="A1117" s="444"/>
      <c r="B1117" s="444"/>
      <c r="C1117" s="527" t="s">
        <v>323</v>
      </c>
      <c r="D1117" s="531" t="s">
        <v>1744</v>
      </c>
    </row>
    <row r="1118" spans="1:4">
      <c r="A1118" s="444"/>
      <c r="B1118" s="444"/>
      <c r="C1118" s="527" t="s">
        <v>323</v>
      </c>
      <c r="D1118" s="531" t="s">
        <v>510</v>
      </c>
    </row>
    <row r="1119" spans="1:4">
      <c r="A1119" s="444"/>
      <c r="B1119" s="444"/>
      <c r="C1119" s="527" t="s">
        <v>323</v>
      </c>
      <c r="D1119" s="531" t="s">
        <v>631</v>
      </c>
    </row>
    <row r="1120" spans="1:4">
      <c r="A1120" s="444"/>
      <c r="B1120" s="444"/>
      <c r="C1120" s="527" t="s">
        <v>323</v>
      </c>
      <c r="D1120" s="531" t="s">
        <v>1745</v>
      </c>
    </row>
    <row r="1121" spans="1:4">
      <c r="A1121" s="444"/>
      <c r="B1121" s="444"/>
      <c r="C1121" s="527" t="s">
        <v>542</v>
      </c>
      <c r="D1121" s="531" t="s">
        <v>340</v>
      </c>
    </row>
    <row r="1122" spans="1:4">
      <c r="A1122" s="444"/>
      <c r="B1122" s="444"/>
      <c r="C1122" s="527" t="s">
        <v>542</v>
      </c>
      <c r="D1122" s="531" t="s">
        <v>306</v>
      </c>
    </row>
    <row r="1123" spans="1:4">
      <c r="A1123" s="444"/>
      <c r="B1123" s="444"/>
      <c r="C1123" s="527" t="s">
        <v>542</v>
      </c>
      <c r="D1123" s="531" t="s">
        <v>502</v>
      </c>
    </row>
    <row r="1124" spans="1:4">
      <c r="A1124" s="444"/>
      <c r="B1124" s="444"/>
      <c r="C1124" s="527" t="s">
        <v>542</v>
      </c>
      <c r="D1124" s="531" t="s">
        <v>794</v>
      </c>
    </row>
    <row r="1125" spans="1:4">
      <c r="A1125" s="444"/>
      <c r="B1125" s="444"/>
      <c r="C1125" s="527" t="s">
        <v>542</v>
      </c>
      <c r="D1125" s="531" t="s">
        <v>780</v>
      </c>
    </row>
    <row r="1126" spans="1:4">
      <c r="A1126" s="444"/>
      <c r="B1126" s="444"/>
      <c r="C1126" s="527" t="s">
        <v>542</v>
      </c>
      <c r="D1126" s="531" t="s">
        <v>800</v>
      </c>
    </row>
    <row r="1127" spans="1:4">
      <c r="A1127" s="444"/>
      <c r="B1127" s="444"/>
      <c r="C1127" s="527" t="s">
        <v>542</v>
      </c>
      <c r="D1127" s="531" t="s">
        <v>1178</v>
      </c>
    </row>
    <row r="1128" spans="1:4">
      <c r="A1128" s="444"/>
      <c r="B1128" s="444"/>
      <c r="C1128" s="527" t="s">
        <v>542</v>
      </c>
      <c r="D1128" s="531" t="s">
        <v>806</v>
      </c>
    </row>
    <row r="1129" spans="1:4">
      <c r="A1129" s="444"/>
      <c r="B1129" s="444"/>
      <c r="C1129" s="527" t="s">
        <v>542</v>
      </c>
      <c r="D1129" s="531" t="s">
        <v>1122</v>
      </c>
    </row>
    <row r="1130" spans="1:4">
      <c r="A1130" s="444"/>
      <c r="B1130" s="444"/>
      <c r="C1130" s="527" t="s">
        <v>542</v>
      </c>
      <c r="D1130" s="531" t="s">
        <v>587</v>
      </c>
    </row>
    <row r="1131" spans="1:4">
      <c r="A1131" s="444"/>
      <c r="B1131" s="444"/>
      <c r="C1131" s="527" t="s">
        <v>542</v>
      </c>
      <c r="D1131" s="531" t="s">
        <v>687</v>
      </c>
    </row>
    <row r="1132" spans="1:4">
      <c r="A1132" s="444"/>
      <c r="B1132" s="444"/>
      <c r="C1132" s="527" t="s">
        <v>542</v>
      </c>
      <c r="D1132" s="531" t="s">
        <v>931</v>
      </c>
    </row>
    <row r="1133" spans="1:4">
      <c r="A1133" s="444"/>
      <c r="B1133" s="444"/>
      <c r="C1133" s="527" t="s">
        <v>542</v>
      </c>
      <c r="D1133" s="531" t="s">
        <v>932</v>
      </c>
    </row>
    <row r="1134" spans="1:4">
      <c r="A1134" s="444"/>
      <c r="B1134" s="444"/>
      <c r="C1134" s="527" t="s">
        <v>542</v>
      </c>
      <c r="D1134" s="531" t="s">
        <v>568</v>
      </c>
    </row>
    <row r="1135" spans="1:4">
      <c r="A1135" s="444"/>
      <c r="B1135" s="444"/>
      <c r="C1135" s="527" t="s">
        <v>542</v>
      </c>
      <c r="D1135" s="531" t="s">
        <v>781</v>
      </c>
    </row>
    <row r="1136" spans="1:4">
      <c r="A1136" s="444"/>
      <c r="B1136" s="444"/>
      <c r="C1136" s="527" t="s">
        <v>542</v>
      </c>
      <c r="D1136" s="531" t="s">
        <v>812</v>
      </c>
    </row>
    <row r="1137" spans="1:4">
      <c r="A1137" s="444"/>
      <c r="B1137" s="444"/>
      <c r="C1137" s="527" t="s">
        <v>542</v>
      </c>
      <c r="D1137" s="531" t="s">
        <v>88</v>
      </c>
    </row>
    <row r="1138" spans="1:4">
      <c r="A1138" s="444"/>
      <c r="B1138" s="444"/>
      <c r="C1138" s="527" t="s">
        <v>542</v>
      </c>
      <c r="D1138" s="531" t="s">
        <v>933</v>
      </c>
    </row>
    <row r="1139" spans="1:4">
      <c r="A1139" s="444"/>
      <c r="B1139" s="444"/>
      <c r="C1139" s="527" t="s">
        <v>542</v>
      </c>
      <c r="D1139" s="531" t="s">
        <v>733</v>
      </c>
    </row>
    <row r="1140" spans="1:4">
      <c r="A1140" s="444"/>
      <c r="B1140" s="444"/>
      <c r="C1140" s="527" t="s">
        <v>542</v>
      </c>
      <c r="D1140" s="531" t="s">
        <v>1190</v>
      </c>
    </row>
    <row r="1141" spans="1:4">
      <c r="A1141" s="444"/>
      <c r="B1141" s="444"/>
      <c r="C1141" s="527" t="s">
        <v>542</v>
      </c>
      <c r="D1141" s="531" t="s">
        <v>141</v>
      </c>
    </row>
    <row r="1142" spans="1:4">
      <c r="A1142" s="444"/>
      <c r="B1142" s="444"/>
      <c r="C1142" s="527" t="s">
        <v>542</v>
      </c>
      <c r="D1142" s="531" t="s">
        <v>729</v>
      </c>
    </row>
    <row r="1143" spans="1:4">
      <c r="A1143" s="444"/>
      <c r="B1143" s="444"/>
      <c r="C1143" s="527" t="s">
        <v>542</v>
      </c>
      <c r="D1143" s="531" t="s">
        <v>870</v>
      </c>
    </row>
    <row r="1144" spans="1:4">
      <c r="A1144" s="444"/>
      <c r="B1144" s="444"/>
      <c r="C1144" s="527" t="s">
        <v>542</v>
      </c>
      <c r="D1144" s="531" t="s">
        <v>736</v>
      </c>
    </row>
    <row r="1145" spans="1:4">
      <c r="A1145" s="444"/>
      <c r="B1145" s="444"/>
      <c r="C1145" s="527" t="s">
        <v>542</v>
      </c>
      <c r="D1145" s="531" t="s">
        <v>611</v>
      </c>
    </row>
    <row r="1146" spans="1:4">
      <c r="A1146" s="444"/>
      <c r="B1146" s="444"/>
      <c r="C1146" s="527" t="s">
        <v>542</v>
      </c>
      <c r="D1146" s="531" t="s">
        <v>318</v>
      </c>
    </row>
    <row r="1147" spans="1:4">
      <c r="A1147" s="444"/>
      <c r="B1147" s="444"/>
      <c r="C1147" s="527" t="s">
        <v>542</v>
      </c>
      <c r="D1147" s="531" t="s">
        <v>1191</v>
      </c>
    </row>
    <row r="1148" spans="1:4">
      <c r="A1148" s="444"/>
      <c r="B1148" s="444"/>
      <c r="C1148" s="527" t="s">
        <v>542</v>
      </c>
      <c r="D1148" s="531" t="s">
        <v>574</v>
      </c>
    </row>
    <row r="1149" spans="1:4">
      <c r="A1149" s="444"/>
      <c r="B1149" s="444"/>
      <c r="C1149" s="527" t="s">
        <v>542</v>
      </c>
      <c r="D1149" s="531" t="s">
        <v>1195</v>
      </c>
    </row>
    <row r="1150" spans="1:4">
      <c r="A1150" s="444"/>
      <c r="B1150" s="444"/>
      <c r="C1150" s="527" t="s">
        <v>542</v>
      </c>
      <c r="D1150" s="531" t="s">
        <v>818</v>
      </c>
    </row>
    <row r="1151" spans="1:4">
      <c r="A1151" s="444"/>
      <c r="B1151" s="444"/>
      <c r="C1151" s="527" t="s">
        <v>542</v>
      </c>
      <c r="D1151" s="531" t="s">
        <v>605</v>
      </c>
    </row>
    <row r="1152" spans="1:4">
      <c r="A1152" s="444"/>
      <c r="B1152" s="444"/>
      <c r="C1152" s="527" t="s">
        <v>542</v>
      </c>
      <c r="D1152" s="531" t="s">
        <v>1173</v>
      </c>
    </row>
    <row r="1153" spans="1:4">
      <c r="A1153" s="444"/>
      <c r="B1153" s="444"/>
      <c r="C1153" s="527" t="s">
        <v>542</v>
      </c>
      <c r="D1153" s="531" t="s">
        <v>479</v>
      </c>
    </row>
    <row r="1154" spans="1:4">
      <c r="A1154" s="444"/>
      <c r="B1154" s="444"/>
      <c r="C1154" s="527" t="s">
        <v>542</v>
      </c>
      <c r="D1154" s="531" t="s">
        <v>1074</v>
      </c>
    </row>
    <row r="1155" spans="1:4">
      <c r="A1155" s="444"/>
      <c r="B1155" s="444"/>
      <c r="C1155" s="527" t="s">
        <v>542</v>
      </c>
      <c r="D1155" s="531" t="s">
        <v>1164</v>
      </c>
    </row>
    <row r="1156" spans="1:4">
      <c r="A1156" s="444"/>
      <c r="B1156" s="444"/>
      <c r="C1156" s="527" t="s">
        <v>542</v>
      </c>
      <c r="D1156" s="531" t="s">
        <v>1047</v>
      </c>
    </row>
    <row r="1157" spans="1:4">
      <c r="A1157" s="444"/>
      <c r="B1157" s="444"/>
      <c r="C1157" s="527" t="s">
        <v>542</v>
      </c>
      <c r="D1157" s="531" t="s">
        <v>143</v>
      </c>
    </row>
    <row r="1158" spans="1:4">
      <c r="A1158" s="444"/>
      <c r="B1158" s="444"/>
      <c r="C1158" s="527" t="s">
        <v>542</v>
      </c>
      <c r="D1158" s="531" t="s">
        <v>1203</v>
      </c>
    </row>
    <row r="1159" spans="1:4">
      <c r="A1159" s="444"/>
      <c r="B1159" s="444"/>
      <c r="C1159" s="527" t="s">
        <v>542</v>
      </c>
      <c r="D1159" s="531" t="s">
        <v>1207</v>
      </c>
    </row>
    <row r="1160" spans="1:4">
      <c r="A1160" s="444"/>
      <c r="B1160" s="444"/>
      <c r="C1160" s="527" t="s">
        <v>542</v>
      </c>
      <c r="D1160" s="531" t="s">
        <v>1204</v>
      </c>
    </row>
    <row r="1161" spans="1:4">
      <c r="A1161" s="444"/>
      <c r="B1161" s="444"/>
      <c r="C1161" s="527" t="s">
        <v>542</v>
      </c>
      <c r="D1161" s="531" t="s">
        <v>956</v>
      </c>
    </row>
    <row r="1162" spans="1:4">
      <c r="A1162" s="444"/>
      <c r="B1162" s="444"/>
      <c r="C1162" s="527" t="s">
        <v>542</v>
      </c>
      <c r="D1162" s="531" t="s">
        <v>1215</v>
      </c>
    </row>
    <row r="1163" spans="1:4">
      <c r="A1163" s="444"/>
      <c r="B1163" s="444"/>
      <c r="C1163" s="527" t="s">
        <v>542</v>
      </c>
      <c r="D1163" s="531" t="s">
        <v>1065</v>
      </c>
    </row>
    <row r="1164" spans="1:4">
      <c r="A1164" s="444"/>
      <c r="B1164" s="444"/>
      <c r="C1164" s="527" t="s">
        <v>177</v>
      </c>
      <c r="D1164" s="531" t="s">
        <v>823</v>
      </c>
    </row>
    <row r="1165" spans="1:4">
      <c r="A1165" s="444"/>
      <c r="B1165" s="444"/>
      <c r="C1165" s="527" t="s">
        <v>177</v>
      </c>
      <c r="D1165" s="531" t="s">
        <v>1196</v>
      </c>
    </row>
    <row r="1166" spans="1:4">
      <c r="A1166" s="444"/>
      <c r="B1166" s="444"/>
      <c r="C1166" s="527" t="s">
        <v>177</v>
      </c>
      <c r="D1166" s="531" t="s">
        <v>944</v>
      </c>
    </row>
    <row r="1167" spans="1:4">
      <c r="A1167" s="444"/>
      <c r="B1167" s="444"/>
      <c r="C1167" s="527" t="s">
        <v>177</v>
      </c>
      <c r="D1167" s="531" t="s">
        <v>884</v>
      </c>
    </row>
    <row r="1168" spans="1:4">
      <c r="A1168" s="444"/>
      <c r="B1168" s="444"/>
      <c r="C1168" s="527" t="s">
        <v>177</v>
      </c>
      <c r="D1168" s="531" t="s">
        <v>739</v>
      </c>
    </row>
    <row r="1169" spans="1:4">
      <c r="A1169" s="444"/>
      <c r="B1169" s="444"/>
      <c r="C1169" s="527" t="s">
        <v>177</v>
      </c>
      <c r="D1169" s="531" t="s">
        <v>1648</v>
      </c>
    </row>
    <row r="1170" spans="1:4">
      <c r="A1170" s="444"/>
      <c r="B1170" s="444"/>
      <c r="C1170" s="527" t="s">
        <v>177</v>
      </c>
      <c r="D1170" s="531" t="s">
        <v>674</v>
      </c>
    </row>
    <row r="1171" spans="1:4">
      <c r="A1171" s="444"/>
      <c r="B1171" s="444"/>
      <c r="C1171" s="527" t="s">
        <v>177</v>
      </c>
      <c r="D1171" s="531" t="s">
        <v>949</v>
      </c>
    </row>
    <row r="1172" spans="1:4">
      <c r="A1172" s="444"/>
      <c r="B1172" s="444"/>
      <c r="C1172" s="527" t="s">
        <v>177</v>
      </c>
      <c r="D1172" s="531" t="s">
        <v>1746</v>
      </c>
    </row>
    <row r="1173" spans="1:4">
      <c r="A1173" s="444"/>
      <c r="B1173" s="444"/>
      <c r="C1173" s="527" t="s">
        <v>177</v>
      </c>
      <c r="D1173" s="531" t="s">
        <v>1747</v>
      </c>
    </row>
    <row r="1174" spans="1:4">
      <c r="A1174" s="444"/>
      <c r="B1174" s="444"/>
      <c r="C1174" s="527" t="s">
        <v>177</v>
      </c>
      <c r="D1174" s="531" t="s">
        <v>270</v>
      </c>
    </row>
    <row r="1175" spans="1:4">
      <c r="A1175" s="444"/>
      <c r="B1175" s="444"/>
      <c r="C1175" s="527" t="s">
        <v>177</v>
      </c>
      <c r="D1175" s="531" t="s">
        <v>1749</v>
      </c>
    </row>
    <row r="1176" spans="1:4">
      <c r="A1176" s="444"/>
      <c r="B1176" s="444"/>
      <c r="C1176" s="527" t="s">
        <v>177</v>
      </c>
      <c r="D1176" s="531" t="s">
        <v>1213</v>
      </c>
    </row>
    <row r="1177" spans="1:4">
      <c r="A1177" s="444"/>
      <c r="B1177" s="444"/>
      <c r="C1177" s="527" t="s">
        <v>177</v>
      </c>
      <c r="D1177" s="531" t="s">
        <v>747</v>
      </c>
    </row>
    <row r="1178" spans="1:4">
      <c r="A1178" s="444"/>
      <c r="B1178" s="444"/>
      <c r="C1178" s="527" t="s">
        <v>177</v>
      </c>
      <c r="D1178" s="531" t="s">
        <v>1035</v>
      </c>
    </row>
    <row r="1179" spans="1:4">
      <c r="A1179" s="444"/>
      <c r="B1179" s="444"/>
      <c r="C1179" s="527" t="s">
        <v>177</v>
      </c>
      <c r="D1179" s="531" t="s">
        <v>615</v>
      </c>
    </row>
    <row r="1180" spans="1:4">
      <c r="A1180" s="444"/>
      <c r="B1180" s="444"/>
      <c r="C1180" s="527" t="s">
        <v>177</v>
      </c>
      <c r="D1180" s="531" t="s">
        <v>904</v>
      </c>
    </row>
    <row r="1181" spans="1:4">
      <c r="A1181" s="444"/>
      <c r="B1181" s="444"/>
      <c r="C1181" s="527" t="s">
        <v>177</v>
      </c>
      <c r="D1181" s="531" t="s">
        <v>263</v>
      </c>
    </row>
    <row r="1182" spans="1:4">
      <c r="A1182" s="444"/>
      <c r="B1182" s="444"/>
      <c r="C1182" s="527" t="s">
        <v>177</v>
      </c>
      <c r="D1182" s="531" t="s">
        <v>158</v>
      </c>
    </row>
    <row r="1183" spans="1:4">
      <c r="A1183" s="444"/>
      <c r="B1183" s="444"/>
      <c r="C1183" s="527" t="s">
        <v>177</v>
      </c>
      <c r="D1183" s="531" t="s">
        <v>1012</v>
      </c>
    </row>
    <row r="1184" spans="1:4">
      <c r="A1184" s="444"/>
      <c r="B1184" s="444"/>
      <c r="C1184" s="527" t="s">
        <v>177</v>
      </c>
      <c r="D1184" s="531" t="s">
        <v>1750</v>
      </c>
    </row>
    <row r="1185" spans="1:4">
      <c r="A1185" s="444"/>
      <c r="B1185" s="444"/>
      <c r="C1185" s="527" t="s">
        <v>177</v>
      </c>
      <c r="D1185" s="531" t="s">
        <v>1751</v>
      </c>
    </row>
    <row r="1186" spans="1:4">
      <c r="A1186" s="444"/>
      <c r="B1186" s="444"/>
      <c r="C1186" s="527" t="s">
        <v>177</v>
      </c>
      <c r="D1186" s="531" t="s">
        <v>1753</v>
      </c>
    </row>
    <row r="1187" spans="1:4">
      <c r="A1187" s="444"/>
      <c r="B1187" s="444"/>
      <c r="C1187" s="527" t="s">
        <v>177</v>
      </c>
      <c r="D1187" s="531" t="s">
        <v>1754</v>
      </c>
    </row>
    <row r="1188" spans="1:4">
      <c r="A1188" s="444"/>
      <c r="B1188" s="444"/>
      <c r="C1188" s="527" t="s">
        <v>177</v>
      </c>
      <c r="D1188" s="531" t="s">
        <v>44</v>
      </c>
    </row>
    <row r="1189" spans="1:4">
      <c r="A1189" s="444"/>
      <c r="B1189" s="444"/>
      <c r="C1189" s="527" t="s">
        <v>177</v>
      </c>
      <c r="D1189" s="531" t="s">
        <v>1755</v>
      </c>
    </row>
    <row r="1190" spans="1:4">
      <c r="A1190" s="444"/>
      <c r="B1190" s="444"/>
      <c r="C1190" s="527" t="s">
        <v>177</v>
      </c>
      <c r="D1190" s="531" t="s">
        <v>1756</v>
      </c>
    </row>
    <row r="1191" spans="1:4">
      <c r="A1191" s="444"/>
      <c r="B1191" s="444"/>
      <c r="C1191" s="527" t="s">
        <v>177</v>
      </c>
      <c r="D1191" s="531" t="s">
        <v>251</v>
      </c>
    </row>
    <row r="1192" spans="1:4">
      <c r="A1192" s="444"/>
      <c r="B1192" s="444"/>
      <c r="C1192" s="527" t="s">
        <v>177</v>
      </c>
      <c r="D1192" s="531" t="s">
        <v>1758</v>
      </c>
    </row>
    <row r="1193" spans="1:4">
      <c r="A1193" s="444"/>
      <c r="B1193" s="444"/>
      <c r="C1193" s="527" t="s">
        <v>177</v>
      </c>
      <c r="D1193" s="531" t="s">
        <v>220</v>
      </c>
    </row>
    <row r="1194" spans="1:4">
      <c r="A1194" s="444"/>
      <c r="B1194" s="444"/>
      <c r="C1194" s="527" t="s">
        <v>177</v>
      </c>
      <c r="D1194" s="531" t="s">
        <v>1759</v>
      </c>
    </row>
    <row r="1195" spans="1:4">
      <c r="A1195" s="444"/>
      <c r="B1195" s="444"/>
      <c r="C1195" s="527" t="s">
        <v>177</v>
      </c>
      <c r="D1195" s="531" t="s">
        <v>1402</v>
      </c>
    </row>
    <row r="1196" spans="1:4">
      <c r="A1196" s="444"/>
      <c r="B1196" s="444"/>
      <c r="C1196" s="527" t="s">
        <v>177</v>
      </c>
      <c r="D1196" s="531" t="s">
        <v>130</v>
      </c>
    </row>
    <row r="1197" spans="1:4">
      <c r="A1197" s="444"/>
      <c r="B1197" s="444"/>
      <c r="C1197" s="527" t="s">
        <v>177</v>
      </c>
      <c r="D1197" s="531" t="s">
        <v>1761</v>
      </c>
    </row>
    <row r="1198" spans="1:4">
      <c r="A1198" s="444"/>
      <c r="B1198" s="444"/>
      <c r="C1198" s="527" t="s">
        <v>177</v>
      </c>
      <c r="D1198" s="531" t="s">
        <v>155</v>
      </c>
    </row>
    <row r="1199" spans="1:4">
      <c r="A1199" s="444"/>
      <c r="B1199" s="444"/>
      <c r="C1199" s="527" t="s">
        <v>177</v>
      </c>
      <c r="D1199" s="531" t="s">
        <v>322</v>
      </c>
    </row>
    <row r="1200" spans="1:4">
      <c r="A1200" s="444"/>
      <c r="B1200" s="444"/>
      <c r="C1200" s="527" t="s">
        <v>177</v>
      </c>
      <c r="D1200" s="531" t="s">
        <v>956</v>
      </c>
    </row>
    <row r="1201" spans="1:4">
      <c r="A1201" s="444"/>
      <c r="B1201" s="444"/>
      <c r="C1201" s="527" t="s">
        <v>177</v>
      </c>
      <c r="D1201" s="531" t="s">
        <v>1487</v>
      </c>
    </row>
    <row r="1202" spans="1:4">
      <c r="A1202" s="444"/>
      <c r="B1202" s="444"/>
      <c r="C1202" s="527" t="s">
        <v>177</v>
      </c>
      <c r="D1202" s="531" t="s">
        <v>1718</v>
      </c>
    </row>
    <row r="1203" spans="1:4">
      <c r="A1203" s="444"/>
      <c r="B1203" s="444"/>
      <c r="C1203" s="527" t="s">
        <v>177</v>
      </c>
      <c r="D1203" s="531" t="s">
        <v>1762</v>
      </c>
    </row>
    <row r="1204" spans="1:4">
      <c r="A1204" s="444"/>
      <c r="B1204" s="444"/>
      <c r="C1204" s="527" t="s">
        <v>177</v>
      </c>
      <c r="D1204" s="531" t="s">
        <v>1067</v>
      </c>
    </row>
    <row r="1205" spans="1:4">
      <c r="A1205" s="444"/>
      <c r="B1205" s="444"/>
      <c r="C1205" s="527" t="s">
        <v>580</v>
      </c>
      <c r="D1205" s="531" t="s">
        <v>1040</v>
      </c>
    </row>
    <row r="1206" spans="1:4">
      <c r="A1206" s="444"/>
      <c r="B1206" s="444"/>
      <c r="C1206" s="527" t="s">
        <v>580</v>
      </c>
      <c r="D1206" s="531" t="s">
        <v>1278</v>
      </c>
    </row>
    <row r="1207" spans="1:4">
      <c r="A1207" s="444"/>
      <c r="B1207" s="444"/>
      <c r="C1207" s="527" t="s">
        <v>580</v>
      </c>
      <c r="D1207" s="531" t="s">
        <v>889</v>
      </c>
    </row>
    <row r="1208" spans="1:4">
      <c r="A1208" s="444"/>
      <c r="B1208" s="444"/>
      <c r="C1208" s="527" t="s">
        <v>580</v>
      </c>
      <c r="D1208" s="531" t="s">
        <v>1295</v>
      </c>
    </row>
    <row r="1209" spans="1:4">
      <c r="A1209" s="444"/>
      <c r="B1209" s="444"/>
      <c r="C1209" s="527" t="s">
        <v>580</v>
      </c>
      <c r="D1209" s="531" t="s">
        <v>71</v>
      </c>
    </row>
    <row r="1210" spans="1:4">
      <c r="A1210" s="444"/>
      <c r="B1210" s="444"/>
      <c r="C1210" s="527" t="s">
        <v>580</v>
      </c>
      <c r="D1210" s="531" t="s">
        <v>662</v>
      </c>
    </row>
    <row r="1211" spans="1:4">
      <c r="A1211" s="444"/>
      <c r="B1211" s="444"/>
      <c r="C1211" s="527" t="s">
        <v>580</v>
      </c>
      <c r="D1211" s="531" t="s">
        <v>29</v>
      </c>
    </row>
    <row r="1212" spans="1:4">
      <c r="A1212" s="444"/>
      <c r="B1212" s="444"/>
      <c r="C1212" s="527" t="s">
        <v>580</v>
      </c>
      <c r="D1212" s="531" t="s">
        <v>513</v>
      </c>
    </row>
    <row r="1213" spans="1:4">
      <c r="A1213" s="444"/>
      <c r="B1213" s="444"/>
      <c r="C1213" s="527" t="s">
        <v>580</v>
      </c>
      <c r="D1213" s="531" t="s">
        <v>1218</v>
      </c>
    </row>
    <row r="1214" spans="1:4">
      <c r="A1214" s="444"/>
      <c r="B1214" s="444"/>
      <c r="C1214" s="527" t="s">
        <v>580</v>
      </c>
      <c r="D1214" s="531" t="s">
        <v>264</v>
      </c>
    </row>
    <row r="1215" spans="1:4">
      <c r="A1215" s="444"/>
      <c r="B1215" s="444"/>
      <c r="C1215" s="527" t="s">
        <v>580</v>
      </c>
      <c r="D1215" s="531" t="s">
        <v>1412</v>
      </c>
    </row>
    <row r="1216" spans="1:4">
      <c r="A1216" s="444"/>
      <c r="B1216" s="444"/>
      <c r="C1216" s="527" t="s">
        <v>580</v>
      </c>
      <c r="D1216" s="531" t="s">
        <v>511</v>
      </c>
    </row>
    <row r="1217" spans="1:4">
      <c r="A1217" s="444"/>
      <c r="B1217" s="444"/>
      <c r="C1217" s="527" t="s">
        <v>580</v>
      </c>
      <c r="D1217" s="531" t="s">
        <v>1413</v>
      </c>
    </row>
    <row r="1218" spans="1:4">
      <c r="A1218" s="444"/>
      <c r="B1218" s="444"/>
      <c r="C1218" s="527" t="s">
        <v>580</v>
      </c>
      <c r="D1218" s="531" t="s">
        <v>522</v>
      </c>
    </row>
    <row r="1219" spans="1:4">
      <c r="A1219" s="444"/>
      <c r="B1219" s="444"/>
      <c r="C1219" s="527" t="s">
        <v>580</v>
      </c>
      <c r="D1219" s="531" t="s">
        <v>731</v>
      </c>
    </row>
    <row r="1220" spans="1:4">
      <c r="A1220" s="444"/>
      <c r="B1220" s="444"/>
      <c r="C1220" s="527" t="s">
        <v>580</v>
      </c>
      <c r="D1220" s="531" t="s">
        <v>981</v>
      </c>
    </row>
    <row r="1221" spans="1:4">
      <c r="A1221" s="444"/>
      <c r="B1221" s="444"/>
      <c r="C1221" s="527" t="s">
        <v>580</v>
      </c>
      <c r="D1221" s="531" t="s">
        <v>994</v>
      </c>
    </row>
    <row r="1222" spans="1:4">
      <c r="A1222" s="444"/>
      <c r="B1222" s="444"/>
      <c r="C1222" s="527" t="s">
        <v>580</v>
      </c>
      <c r="D1222" s="531" t="s">
        <v>629</v>
      </c>
    </row>
    <row r="1223" spans="1:4">
      <c r="A1223" s="444"/>
      <c r="B1223" s="444"/>
      <c r="C1223" s="527" t="s">
        <v>580</v>
      </c>
      <c r="D1223" s="531" t="s">
        <v>1422</v>
      </c>
    </row>
    <row r="1224" spans="1:4">
      <c r="A1224" s="444"/>
      <c r="B1224" s="444"/>
      <c r="C1224" s="527" t="s">
        <v>580</v>
      </c>
      <c r="D1224" s="531" t="s">
        <v>763</v>
      </c>
    </row>
    <row r="1225" spans="1:4">
      <c r="A1225" s="444"/>
      <c r="B1225" s="444"/>
      <c r="C1225" s="527" t="s">
        <v>580</v>
      </c>
      <c r="D1225" s="531" t="s">
        <v>1423</v>
      </c>
    </row>
    <row r="1226" spans="1:4">
      <c r="A1226" s="444"/>
      <c r="B1226" s="444"/>
      <c r="C1226" s="527" t="s">
        <v>580</v>
      </c>
      <c r="D1226" s="531" t="s">
        <v>1763</v>
      </c>
    </row>
    <row r="1227" spans="1:4">
      <c r="A1227" s="444"/>
      <c r="B1227" s="444"/>
      <c r="C1227" s="527" t="s">
        <v>580</v>
      </c>
      <c r="D1227" s="531" t="s">
        <v>1764</v>
      </c>
    </row>
    <row r="1228" spans="1:4">
      <c r="A1228" s="444"/>
      <c r="B1228" s="444"/>
      <c r="C1228" s="527" t="s">
        <v>580</v>
      </c>
      <c r="D1228" s="531" t="s">
        <v>1426</v>
      </c>
    </row>
    <row r="1229" spans="1:4">
      <c r="A1229" s="444"/>
      <c r="B1229" s="444"/>
      <c r="C1229" s="527" t="s">
        <v>580</v>
      </c>
      <c r="D1229" s="531" t="s">
        <v>1428</v>
      </c>
    </row>
    <row r="1230" spans="1:4">
      <c r="A1230" s="444"/>
      <c r="B1230" s="444"/>
      <c r="C1230" s="527" t="s">
        <v>580</v>
      </c>
      <c r="D1230" s="531" t="s">
        <v>938</v>
      </c>
    </row>
    <row r="1231" spans="1:4">
      <c r="A1231" s="444"/>
      <c r="B1231" s="444"/>
      <c r="C1231" s="527" t="s">
        <v>580</v>
      </c>
      <c r="D1231" s="531" t="s">
        <v>526</v>
      </c>
    </row>
    <row r="1232" spans="1:4">
      <c r="A1232" s="444"/>
      <c r="B1232" s="444"/>
      <c r="C1232" s="527" t="s">
        <v>580</v>
      </c>
      <c r="D1232" s="531" t="s">
        <v>1432</v>
      </c>
    </row>
    <row r="1233" spans="1:4">
      <c r="A1233" s="444"/>
      <c r="B1233" s="444"/>
      <c r="C1233" s="527" t="s">
        <v>580</v>
      </c>
      <c r="D1233" s="531" t="s">
        <v>1029</v>
      </c>
    </row>
    <row r="1234" spans="1:4">
      <c r="A1234" s="444"/>
      <c r="B1234" s="444"/>
      <c r="C1234" s="527" t="s">
        <v>580</v>
      </c>
      <c r="D1234" s="531" t="s">
        <v>1766</v>
      </c>
    </row>
    <row r="1235" spans="1:4">
      <c r="A1235" s="444"/>
      <c r="B1235" s="444"/>
      <c r="C1235" s="527" t="s">
        <v>580</v>
      </c>
      <c r="D1235" s="531" t="s">
        <v>1769</v>
      </c>
    </row>
    <row r="1236" spans="1:4">
      <c r="A1236" s="444"/>
      <c r="B1236" s="444"/>
      <c r="C1236" s="527" t="s">
        <v>580</v>
      </c>
      <c r="D1236" s="531" t="s">
        <v>1770</v>
      </c>
    </row>
    <row r="1237" spans="1:4">
      <c r="A1237" s="444"/>
      <c r="B1237" s="444"/>
      <c r="C1237" s="527" t="s">
        <v>580</v>
      </c>
      <c r="D1237" s="531" t="s">
        <v>266</v>
      </c>
    </row>
    <row r="1238" spans="1:4">
      <c r="A1238" s="444"/>
      <c r="B1238" s="444"/>
      <c r="C1238" s="527" t="s">
        <v>580</v>
      </c>
      <c r="D1238" s="531" t="s">
        <v>93</v>
      </c>
    </row>
    <row r="1239" spans="1:4">
      <c r="A1239" s="444"/>
      <c r="B1239" s="444"/>
      <c r="C1239" s="527" t="s">
        <v>580</v>
      </c>
      <c r="D1239" s="531" t="s">
        <v>1772</v>
      </c>
    </row>
    <row r="1240" spans="1:4">
      <c r="A1240" s="444"/>
      <c r="B1240" s="444"/>
      <c r="C1240" s="527" t="s">
        <v>580</v>
      </c>
      <c r="D1240" s="531" t="s">
        <v>57</v>
      </c>
    </row>
    <row r="1241" spans="1:4">
      <c r="A1241" s="444"/>
      <c r="B1241" s="444"/>
      <c r="C1241" s="527" t="s">
        <v>580</v>
      </c>
      <c r="D1241" s="531" t="s">
        <v>1773</v>
      </c>
    </row>
    <row r="1242" spans="1:4">
      <c r="A1242" s="444"/>
      <c r="B1242" s="444"/>
      <c r="C1242" s="527" t="s">
        <v>580</v>
      </c>
      <c r="D1242" s="531" t="s">
        <v>1645</v>
      </c>
    </row>
    <row r="1243" spans="1:4">
      <c r="A1243" s="444"/>
      <c r="B1243" s="444"/>
      <c r="C1243" s="527" t="s">
        <v>580</v>
      </c>
      <c r="D1243" s="531" t="s">
        <v>1774</v>
      </c>
    </row>
    <row r="1244" spans="1:4">
      <c r="A1244" s="444"/>
      <c r="B1244" s="444"/>
      <c r="C1244" s="527" t="s">
        <v>603</v>
      </c>
      <c r="D1244" s="531" t="s">
        <v>1219</v>
      </c>
    </row>
    <row r="1245" spans="1:4">
      <c r="A1245" s="444"/>
      <c r="B1245" s="444"/>
      <c r="C1245" s="527" t="s">
        <v>603</v>
      </c>
      <c r="D1245" s="531" t="s">
        <v>1711</v>
      </c>
    </row>
    <row r="1246" spans="1:4">
      <c r="A1246" s="444"/>
      <c r="B1246" s="444"/>
      <c r="C1246" s="527" t="s">
        <v>603</v>
      </c>
      <c r="D1246" s="531" t="s">
        <v>1073</v>
      </c>
    </row>
    <row r="1247" spans="1:4">
      <c r="A1247" s="444"/>
      <c r="B1247" s="444"/>
      <c r="C1247" s="527" t="s">
        <v>603</v>
      </c>
      <c r="D1247" s="531" t="s">
        <v>1775</v>
      </c>
    </row>
    <row r="1248" spans="1:4">
      <c r="A1248" s="444"/>
      <c r="B1248" s="444"/>
      <c r="C1248" s="527" t="s">
        <v>603</v>
      </c>
      <c r="D1248" s="531" t="s">
        <v>1776</v>
      </c>
    </row>
    <row r="1249" spans="1:4">
      <c r="A1249" s="444"/>
      <c r="B1249" s="444"/>
      <c r="C1249" s="527" t="s">
        <v>603</v>
      </c>
      <c r="D1249" s="531" t="s">
        <v>758</v>
      </c>
    </row>
    <row r="1250" spans="1:4">
      <c r="A1250" s="444"/>
      <c r="B1250" s="444"/>
      <c r="C1250" s="527" t="s">
        <v>603</v>
      </c>
      <c r="D1250" s="531" t="s">
        <v>246</v>
      </c>
    </row>
    <row r="1251" spans="1:4">
      <c r="A1251" s="444"/>
      <c r="B1251" s="444"/>
      <c r="C1251" s="527" t="s">
        <v>603</v>
      </c>
      <c r="D1251" s="531" t="s">
        <v>1777</v>
      </c>
    </row>
    <row r="1252" spans="1:4">
      <c r="A1252" s="444"/>
      <c r="B1252" s="444"/>
      <c r="C1252" s="527" t="s">
        <v>603</v>
      </c>
      <c r="D1252" s="531" t="s">
        <v>1363</v>
      </c>
    </row>
    <row r="1253" spans="1:4">
      <c r="A1253" s="444"/>
      <c r="B1253" s="444"/>
      <c r="C1253" s="527" t="s">
        <v>603</v>
      </c>
      <c r="D1253" s="531" t="s">
        <v>1778</v>
      </c>
    </row>
    <row r="1254" spans="1:4">
      <c r="A1254" s="444"/>
      <c r="B1254" s="444"/>
      <c r="C1254" s="527" t="s">
        <v>603</v>
      </c>
      <c r="D1254" s="531" t="s">
        <v>86</v>
      </c>
    </row>
    <row r="1255" spans="1:4">
      <c r="A1255" s="444"/>
      <c r="B1255" s="444"/>
      <c r="C1255" s="527" t="s">
        <v>603</v>
      </c>
      <c r="D1255" s="531" t="s">
        <v>1779</v>
      </c>
    </row>
    <row r="1256" spans="1:4">
      <c r="A1256" s="444"/>
      <c r="B1256" s="444"/>
      <c r="C1256" s="527" t="s">
        <v>603</v>
      </c>
      <c r="D1256" s="531" t="s">
        <v>1780</v>
      </c>
    </row>
    <row r="1257" spans="1:4">
      <c r="A1257" s="444"/>
      <c r="B1257" s="444"/>
      <c r="C1257" s="527" t="s">
        <v>603</v>
      </c>
      <c r="D1257" s="531" t="s">
        <v>606</v>
      </c>
    </row>
    <row r="1258" spans="1:4">
      <c r="A1258" s="444"/>
      <c r="B1258" s="444"/>
      <c r="C1258" s="527" t="s">
        <v>603</v>
      </c>
      <c r="D1258" s="531" t="s">
        <v>1781</v>
      </c>
    </row>
    <row r="1259" spans="1:4">
      <c r="A1259" s="444"/>
      <c r="B1259" s="444"/>
      <c r="C1259" s="527" t="s">
        <v>603</v>
      </c>
      <c r="D1259" s="531" t="s">
        <v>1782</v>
      </c>
    </row>
    <row r="1260" spans="1:4">
      <c r="A1260" s="444"/>
      <c r="B1260" s="444"/>
      <c r="C1260" s="527" t="s">
        <v>603</v>
      </c>
      <c r="D1260" s="531" t="s">
        <v>1611</v>
      </c>
    </row>
    <row r="1261" spans="1:4">
      <c r="A1261" s="444"/>
      <c r="B1261" s="444"/>
      <c r="C1261" s="527" t="s">
        <v>603</v>
      </c>
      <c r="D1261" s="531" t="s">
        <v>189</v>
      </c>
    </row>
    <row r="1262" spans="1:4">
      <c r="A1262" s="444"/>
      <c r="B1262" s="444"/>
      <c r="C1262" s="527" t="s">
        <v>603</v>
      </c>
      <c r="D1262" s="531" t="s">
        <v>878</v>
      </c>
    </row>
    <row r="1263" spans="1:4">
      <c r="A1263" s="444"/>
      <c r="B1263" s="444"/>
      <c r="C1263" s="527" t="s">
        <v>603</v>
      </c>
      <c r="D1263" s="531" t="s">
        <v>1661</v>
      </c>
    </row>
    <row r="1264" spans="1:4">
      <c r="A1264" s="444"/>
      <c r="B1264" s="444"/>
      <c r="C1264" s="527" t="s">
        <v>603</v>
      </c>
      <c r="D1264" s="531" t="s">
        <v>1783</v>
      </c>
    </row>
    <row r="1265" spans="1:4">
      <c r="A1265" s="444"/>
      <c r="B1265" s="444"/>
      <c r="C1265" s="527" t="s">
        <v>603</v>
      </c>
      <c r="D1265" s="531" t="s">
        <v>1784</v>
      </c>
    </row>
    <row r="1266" spans="1:4">
      <c r="A1266" s="444"/>
      <c r="B1266" s="444"/>
      <c r="C1266" s="527" t="s">
        <v>603</v>
      </c>
      <c r="D1266" s="531" t="s">
        <v>1785</v>
      </c>
    </row>
    <row r="1267" spans="1:4">
      <c r="A1267" s="444"/>
      <c r="B1267" s="444"/>
      <c r="C1267" s="527" t="s">
        <v>603</v>
      </c>
      <c r="D1267" s="531" t="s">
        <v>1282</v>
      </c>
    </row>
    <row r="1268" spans="1:4">
      <c r="A1268" s="444"/>
      <c r="B1268" s="444"/>
      <c r="C1268" s="527" t="s">
        <v>603</v>
      </c>
      <c r="D1268" s="531" t="s">
        <v>544</v>
      </c>
    </row>
    <row r="1269" spans="1:4">
      <c r="A1269" s="444"/>
      <c r="B1269" s="444"/>
      <c r="C1269" s="527" t="s">
        <v>603</v>
      </c>
      <c r="D1269" s="531" t="s">
        <v>1528</v>
      </c>
    </row>
    <row r="1270" spans="1:4">
      <c r="A1270" s="444"/>
      <c r="B1270" s="444"/>
      <c r="C1270" s="527" t="s">
        <v>603</v>
      </c>
      <c r="D1270" s="531" t="s">
        <v>1786</v>
      </c>
    </row>
    <row r="1271" spans="1:4">
      <c r="A1271" s="444"/>
      <c r="B1271" s="444"/>
      <c r="C1271" s="527" t="s">
        <v>603</v>
      </c>
      <c r="D1271" s="531" t="s">
        <v>807</v>
      </c>
    </row>
    <row r="1272" spans="1:4">
      <c r="A1272" s="444"/>
      <c r="B1272" s="444"/>
      <c r="C1272" s="527" t="s">
        <v>603</v>
      </c>
      <c r="D1272" s="531" t="s">
        <v>27</v>
      </c>
    </row>
    <row r="1273" spans="1:4">
      <c r="A1273" s="444"/>
      <c r="B1273" s="444"/>
      <c r="C1273" s="527" t="s">
        <v>603</v>
      </c>
      <c r="D1273" s="531" t="s">
        <v>1788</v>
      </c>
    </row>
    <row r="1274" spans="1:4">
      <c r="A1274" s="444"/>
      <c r="B1274" s="444"/>
      <c r="C1274" s="527" t="s">
        <v>0</v>
      </c>
      <c r="D1274" s="531" t="s">
        <v>1789</v>
      </c>
    </row>
    <row r="1275" spans="1:4">
      <c r="A1275" s="444"/>
      <c r="B1275" s="444"/>
      <c r="C1275" s="527" t="s">
        <v>0</v>
      </c>
      <c r="D1275" s="531" t="s">
        <v>1792</v>
      </c>
    </row>
    <row r="1276" spans="1:4">
      <c r="A1276" s="444"/>
      <c r="B1276" s="444"/>
      <c r="C1276" s="527" t="s">
        <v>0</v>
      </c>
      <c r="D1276" s="531" t="s">
        <v>1794</v>
      </c>
    </row>
    <row r="1277" spans="1:4">
      <c r="A1277" s="444"/>
      <c r="B1277" s="444"/>
      <c r="C1277" s="527" t="s">
        <v>0</v>
      </c>
      <c r="D1277" s="531" t="s">
        <v>39</v>
      </c>
    </row>
    <row r="1278" spans="1:4">
      <c r="A1278" s="444"/>
      <c r="B1278" s="444"/>
      <c r="C1278" s="527" t="s">
        <v>0</v>
      </c>
      <c r="D1278" s="531" t="s">
        <v>1795</v>
      </c>
    </row>
    <row r="1279" spans="1:4">
      <c r="A1279" s="444"/>
      <c r="B1279" s="444"/>
      <c r="C1279" s="527" t="s">
        <v>0</v>
      </c>
      <c r="D1279" s="531" t="s">
        <v>1796</v>
      </c>
    </row>
    <row r="1280" spans="1:4">
      <c r="A1280" s="444"/>
      <c r="B1280" s="444"/>
      <c r="C1280" s="527" t="s">
        <v>0</v>
      </c>
      <c r="D1280" s="531" t="s">
        <v>1797</v>
      </c>
    </row>
    <row r="1281" spans="1:4">
      <c r="A1281" s="444"/>
      <c r="B1281" s="444"/>
      <c r="C1281" s="527" t="s">
        <v>0</v>
      </c>
      <c r="D1281" s="531" t="s">
        <v>1798</v>
      </c>
    </row>
    <row r="1282" spans="1:4">
      <c r="A1282" s="444"/>
      <c r="B1282" s="444"/>
      <c r="C1282" s="527" t="s">
        <v>0</v>
      </c>
      <c r="D1282" s="531" t="s">
        <v>1799</v>
      </c>
    </row>
    <row r="1283" spans="1:4">
      <c r="A1283" s="444"/>
      <c r="B1283" s="444"/>
      <c r="C1283" s="527" t="s">
        <v>0</v>
      </c>
      <c r="D1283" s="531" t="s">
        <v>548</v>
      </c>
    </row>
    <row r="1284" spans="1:4">
      <c r="A1284" s="444"/>
      <c r="B1284" s="444"/>
      <c r="C1284" s="527" t="s">
        <v>0</v>
      </c>
      <c r="D1284" s="531" t="s">
        <v>1201</v>
      </c>
    </row>
    <row r="1285" spans="1:4">
      <c r="A1285" s="444"/>
      <c r="B1285" s="444"/>
      <c r="C1285" s="527" t="s">
        <v>0</v>
      </c>
      <c r="D1285" s="531" t="s">
        <v>1800</v>
      </c>
    </row>
    <row r="1286" spans="1:4">
      <c r="A1286" s="444"/>
      <c r="B1286" s="444"/>
      <c r="C1286" s="527" t="s">
        <v>0</v>
      </c>
      <c r="D1286" s="531" t="s">
        <v>1801</v>
      </c>
    </row>
    <row r="1287" spans="1:4">
      <c r="A1287" s="444"/>
      <c r="B1287" s="444"/>
      <c r="C1287" s="527" t="s">
        <v>0</v>
      </c>
      <c r="D1287" s="531" t="s">
        <v>657</v>
      </c>
    </row>
    <row r="1288" spans="1:4">
      <c r="A1288" s="444"/>
      <c r="B1288" s="444"/>
      <c r="C1288" s="527" t="s">
        <v>0</v>
      </c>
      <c r="D1288" s="531" t="s">
        <v>1135</v>
      </c>
    </row>
    <row r="1289" spans="1:4">
      <c r="A1289" s="444"/>
      <c r="B1289" s="444"/>
      <c r="C1289" s="527" t="s">
        <v>0</v>
      </c>
      <c r="D1289" s="531" t="s">
        <v>1802</v>
      </c>
    </row>
    <row r="1290" spans="1:4">
      <c r="A1290" s="444"/>
      <c r="B1290" s="444"/>
      <c r="C1290" s="527" t="s">
        <v>0</v>
      </c>
      <c r="D1290" s="531" t="s">
        <v>1803</v>
      </c>
    </row>
    <row r="1291" spans="1:4">
      <c r="A1291" s="444"/>
      <c r="B1291" s="444"/>
      <c r="C1291" s="527" t="s">
        <v>0</v>
      </c>
      <c r="D1291" s="531" t="s">
        <v>1735</v>
      </c>
    </row>
    <row r="1292" spans="1:4">
      <c r="A1292" s="444"/>
      <c r="B1292" s="444"/>
      <c r="C1292" s="527" t="s">
        <v>0</v>
      </c>
      <c r="D1292" s="531" t="s">
        <v>1805</v>
      </c>
    </row>
    <row r="1293" spans="1:4">
      <c r="A1293" s="444"/>
      <c r="B1293" s="444"/>
      <c r="C1293" s="527" t="s">
        <v>591</v>
      </c>
      <c r="D1293" s="531" t="s">
        <v>1806</v>
      </c>
    </row>
    <row r="1294" spans="1:4">
      <c r="A1294" s="444"/>
      <c r="B1294" s="444"/>
      <c r="C1294" s="527" t="s">
        <v>591</v>
      </c>
      <c r="D1294" s="531" t="s">
        <v>1202</v>
      </c>
    </row>
    <row r="1295" spans="1:4">
      <c r="A1295" s="444"/>
      <c r="B1295" s="444"/>
      <c r="C1295" s="527" t="s">
        <v>591</v>
      </c>
      <c r="D1295" s="531" t="s">
        <v>1808</v>
      </c>
    </row>
    <row r="1296" spans="1:4">
      <c r="A1296" s="444"/>
      <c r="B1296" s="444"/>
      <c r="C1296" s="527" t="s">
        <v>591</v>
      </c>
      <c r="D1296" s="531" t="s">
        <v>876</v>
      </c>
    </row>
    <row r="1297" spans="1:4">
      <c r="A1297" s="444"/>
      <c r="B1297" s="444"/>
      <c r="C1297" s="527" t="s">
        <v>591</v>
      </c>
      <c r="D1297" s="531" t="s">
        <v>287</v>
      </c>
    </row>
    <row r="1298" spans="1:4">
      <c r="A1298" s="444"/>
      <c r="B1298" s="444"/>
      <c r="C1298" s="527" t="s">
        <v>591</v>
      </c>
      <c r="D1298" s="531" t="s">
        <v>1809</v>
      </c>
    </row>
    <row r="1299" spans="1:4">
      <c r="A1299" s="444"/>
      <c r="B1299" s="444"/>
      <c r="C1299" s="527" t="s">
        <v>591</v>
      </c>
      <c r="D1299" s="531" t="s">
        <v>1748</v>
      </c>
    </row>
    <row r="1300" spans="1:4">
      <c r="A1300" s="444"/>
      <c r="B1300" s="444"/>
      <c r="C1300" s="527" t="s">
        <v>591</v>
      </c>
      <c r="D1300" s="531" t="s">
        <v>1514</v>
      </c>
    </row>
    <row r="1301" spans="1:4">
      <c r="A1301" s="444"/>
      <c r="B1301" s="444"/>
      <c r="C1301" s="527" t="s">
        <v>591</v>
      </c>
      <c r="D1301" s="531" t="s">
        <v>1577</v>
      </c>
    </row>
    <row r="1302" spans="1:4">
      <c r="A1302" s="444"/>
      <c r="B1302" s="444"/>
      <c r="C1302" s="527" t="s">
        <v>591</v>
      </c>
      <c r="D1302" s="531" t="s">
        <v>837</v>
      </c>
    </row>
    <row r="1303" spans="1:4">
      <c r="A1303" s="444"/>
      <c r="B1303" s="444"/>
      <c r="C1303" s="527" t="s">
        <v>591</v>
      </c>
      <c r="D1303" s="531" t="s">
        <v>1810</v>
      </c>
    </row>
    <row r="1304" spans="1:4">
      <c r="A1304" s="444"/>
      <c r="B1304" s="444"/>
      <c r="C1304" s="527" t="s">
        <v>591</v>
      </c>
      <c r="D1304" s="531" t="s">
        <v>905</v>
      </c>
    </row>
    <row r="1305" spans="1:4">
      <c r="A1305" s="444"/>
      <c r="B1305" s="444"/>
      <c r="C1305" s="527" t="s">
        <v>591</v>
      </c>
      <c r="D1305" s="531" t="s">
        <v>1811</v>
      </c>
    </row>
    <row r="1306" spans="1:4">
      <c r="A1306" s="444"/>
      <c r="B1306" s="444"/>
      <c r="C1306" s="527" t="s">
        <v>591</v>
      </c>
      <c r="D1306" s="531" t="s">
        <v>1465</v>
      </c>
    </row>
    <row r="1307" spans="1:4">
      <c r="A1307" s="444"/>
      <c r="B1307" s="444"/>
      <c r="C1307" s="527" t="s">
        <v>591</v>
      </c>
      <c r="D1307" s="531" t="s">
        <v>1812</v>
      </c>
    </row>
    <row r="1308" spans="1:4">
      <c r="A1308" s="444"/>
      <c r="B1308" s="444"/>
      <c r="C1308" s="527" t="s">
        <v>591</v>
      </c>
      <c r="D1308" s="531" t="s">
        <v>1815</v>
      </c>
    </row>
    <row r="1309" spans="1:4">
      <c r="A1309" s="444"/>
      <c r="B1309" s="444"/>
      <c r="C1309" s="527" t="s">
        <v>591</v>
      </c>
      <c r="D1309" s="531" t="s">
        <v>424</v>
      </c>
    </row>
    <row r="1310" spans="1:4">
      <c r="A1310" s="444"/>
      <c r="B1310" s="444"/>
      <c r="C1310" s="527" t="s">
        <v>591</v>
      </c>
      <c r="D1310" s="531" t="s">
        <v>1816</v>
      </c>
    </row>
    <row r="1311" spans="1:4">
      <c r="A1311" s="444"/>
      <c r="B1311" s="444"/>
      <c r="C1311" s="527" t="s">
        <v>591</v>
      </c>
      <c r="D1311" s="531" t="s">
        <v>1817</v>
      </c>
    </row>
    <row r="1312" spans="1:4">
      <c r="A1312" s="444"/>
      <c r="B1312" s="444"/>
      <c r="C1312" s="527" t="s">
        <v>619</v>
      </c>
      <c r="D1312" s="531" t="s">
        <v>1433</v>
      </c>
    </row>
    <row r="1313" spans="1:4">
      <c r="A1313" s="444"/>
      <c r="B1313" s="444"/>
      <c r="C1313" s="527" t="s">
        <v>619</v>
      </c>
      <c r="D1313" s="531" t="s">
        <v>1752</v>
      </c>
    </row>
    <row r="1314" spans="1:4">
      <c r="A1314" s="444"/>
      <c r="B1314" s="444"/>
      <c r="C1314" s="527" t="s">
        <v>619</v>
      </c>
      <c r="D1314" s="531" t="s">
        <v>1819</v>
      </c>
    </row>
    <row r="1315" spans="1:4">
      <c r="A1315" s="444"/>
      <c r="B1315" s="444"/>
      <c r="C1315" s="527" t="s">
        <v>619</v>
      </c>
      <c r="D1315" s="531" t="s">
        <v>1820</v>
      </c>
    </row>
    <row r="1316" spans="1:4">
      <c r="A1316" s="444"/>
      <c r="B1316" s="444"/>
      <c r="C1316" s="527" t="s">
        <v>619</v>
      </c>
      <c r="D1316" s="531" t="s">
        <v>1804</v>
      </c>
    </row>
    <row r="1317" spans="1:4">
      <c r="A1317" s="444"/>
      <c r="B1317" s="444"/>
      <c r="C1317" s="527" t="s">
        <v>619</v>
      </c>
      <c r="D1317" s="531" t="s">
        <v>926</v>
      </c>
    </row>
    <row r="1318" spans="1:4">
      <c r="A1318" s="444"/>
      <c r="B1318" s="444"/>
      <c r="C1318" s="527" t="s">
        <v>619</v>
      </c>
      <c r="D1318" s="531" t="s">
        <v>1821</v>
      </c>
    </row>
    <row r="1319" spans="1:4">
      <c r="A1319" s="444"/>
      <c r="B1319" s="444"/>
      <c r="C1319" s="527" t="s">
        <v>619</v>
      </c>
      <c r="D1319" s="531" t="s">
        <v>1824</v>
      </c>
    </row>
    <row r="1320" spans="1:4">
      <c r="A1320" s="444"/>
      <c r="B1320" s="444"/>
      <c r="C1320" s="527" t="s">
        <v>619</v>
      </c>
      <c r="D1320" s="531" t="s">
        <v>1825</v>
      </c>
    </row>
    <row r="1321" spans="1:4">
      <c r="A1321" s="444"/>
      <c r="B1321" s="444"/>
      <c r="C1321" s="527" t="s">
        <v>619</v>
      </c>
      <c r="D1321" s="531" t="s">
        <v>1828</v>
      </c>
    </row>
    <row r="1322" spans="1:4">
      <c r="A1322" s="444"/>
      <c r="B1322" s="444"/>
      <c r="C1322" s="527" t="s">
        <v>619</v>
      </c>
      <c r="D1322" s="531" t="s">
        <v>1829</v>
      </c>
    </row>
    <row r="1323" spans="1:4">
      <c r="A1323" s="444"/>
      <c r="B1323" s="444"/>
      <c r="C1323" s="527" t="s">
        <v>619</v>
      </c>
      <c r="D1323" s="531" t="s">
        <v>675</v>
      </c>
    </row>
    <row r="1324" spans="1:4">
      <c r="A1324" s="444"/>
      <c r="B1324" s="444"/>
      <c r="C1324" s="527" t="s">
        <v>619</v>
      </c>
      <c r="D1324" s="531" t="s">
        <v>1830</v>
      </c>
    </row>
    <row r="1325" spans="1:4">
      <c r="A1325" s="444"/>
      <c r="B1325" s="444"/>
      <c r="C1325" s="527" t="s">
        <v>619</v>
      </c>
      <c r="D1325" s="531" t="s">
        <v>1831</v>
      </c>
    </row>
    <row r="1326" spans="1:4">
      <c r="A1326" s="444"/>
      <c r="B1326" s="444"/>
      <c r="C1326" s="527" t="s">
        <v>619</v>
      </c>
      <c r="D1326" s="531" t="s">
        <v>1832</v>
      </c>
    </row>
    <row r="1327" spans="1:4">
      <c r="A1327" s="444"/>
      <c r="B1327" s="444"/>
      <c r="C1327" s="527" t="s">
        <v>619</v>
      </c>
      <c r="D1327" s="531" t="s">
        <v>1833</v>
      </c>
    </row>
    <row r="1328" spans="1:4">
      <c r="A1328" s="444"/>
      <c r="B1328" s="444"/>
      <c r="C1328" s="527" t="s">
        <v>619</v>
      </c>
      <c r="D1328" s="531" t="s">
        <v>1597</v>
      </c>
    </row>
    <row r="1329" spans="1:4">
      <c r="A1329" s="444"/>
      <c r="B1329" s="444"/>
      <c r="C1329" s="527" t="s">
        <v>619</v>
      </c>
      <c r="D1329" s="531" t="s">
        <v>1834</v>
      </c>
    </row>
    <row r="1330" spans="1:4">
      <c r="A1330" s="444"/>
      <c r="B1330" s="444"/>
      <c r="C1330" s="527" t="s">
        <v>619</v>
      </c>
      <c r="D1330" s="531" t="s">
        <v>799</v>
      </c>
    </row>
    <row r="1331" spans="1:4">
      <c r="A1331" s="444"/>
      <c r="B1331" s="444"/>
      <c r="C1331" s="527" t="s">
        <v>619</v>
      </c>
      <c r="D1331" s="531" t="s">
        <v>2</v>
      </c>
    </row>
    <row r="1332" spans="1:4">
      <c r="A1332" s="444"/>
      <c r="B1332" s="444"/>
      <c r="C1332" s="527" t="s">
        <v>619</v>
      </c>
      <c r="D1332" s="531" t="s">
        <v>1835</v>
      </c>
    </row>
    <row r="1333" spans="1:4">
      <c r="A1333" s="444"/>
      <c r="B1333" s="444"/>
      <c r="C1333" s="527" t="s">
        <v>619</v>
      </c>
      <c r="D1333" s="531" t="s">
        <v>678</v>
      </c>
    </row>
    <row r="1334" spans="1:4">
      <c r="A1334" s="444"/>
      <c r="B1334" s="444"/>
      <c r="C1334" s="527" t="s">
        <v>619</v>
      </c>
      <c r="D1334" s="531" t="s">
        <v>1836</v>
      </c>
    </row>
    <row r="1335" spans="1:4">
      <c r="A1335" s="444"/>
      <c r="B1335" s="444"/>
      <c r="C1335" s="527" t="s">
        <v>619</v>
      </c>
      <c r="D1335" s="531" t="s">
        <v>1837</v>
      </c>
    </row>
    <row r="1336" spans="1:4">
      <c r="A1336" s="444"/>
      <c r="B1336" s="444"/>
      <c r="C1336" s="527" t="s">
        <v>619</v>
      </c>
      <c r="D1336" s="531" t="s">
        <v>791</v>
      </c>
    </row>
    <row r="1337" spans="1:4">
      <c r="A1337" s="444"/>
      <c r="B1337" s="444"/>
      <c r="C1337" s="527" t="s">
        <v>619</v>
      </c>
      <c r="D1337" s="531" t="s">
        <v>1838</v>
      </c>
    </row>
    <row r="1338" spans="1:4">
      <c r="A1338" s="444"/>
      <c r="B1338" s="444"/>
      <c r="C1338" s="527" t="s">
        <v>619</v>
      </c>
      <c r="D1338" s="531" t="s">
        <v>1472</v>
      </c>
    </row>
    <row r="1339" spans="1:4">
      <c r="A1339" s="444"/>
      <c r="B1339" s="444"/>
      <c r="C1339" s="527" t="s">
        <v>627</v>
      </c>
      <c r="D1339" s="531" t="s">
        <v>952</v>
      </c>
    </row>
    <row r="1340" spans="1:4">
      <c r="A1340" s="444"/>
      <c r="B1340" s="444"/>
      <c r="C1340" s="527" t="s">
        <v>627</v>
      </c>
      <c r="D1340" s="531" t="s">
        <v>1840</v>
      </c>
    </row>
    <row r="1341" spans="1:4">
      <c r="A1341" s="444"/>
      <c r="B1341" s="444"/>
      <c r="C1341" s="527" t="s">
        <v>627</v>
      </c>
      <c r="D1341" s="531" t="s">
        <v>1843</v>
      </c>
    </row>
    <row r="1342" spans="1:4">
      <c r="A1342" s="444"/>
      <c r="B1342" s="444"/>
      <c r="C1342" s="527" t="s">
        <v>627</v>
      </c>
      <c r="D1342" s="531" t="s">
        <v>1618</v>
      </c>
    </row>
    <row r="1343" spans="1:4">
      <c r="A1343" s="444"/>
      <c r="B1343" s="444"/>
      <c r="C1343" s="527" t="s">
        <v>627</v>
      </c>
      <c r="D1343" s="531" t="s">
        <v>226</v>
      </c>
    </row>
    <row r="1344" spans="1:4">
      <c r="A1344" s="444"/>
      <c r="B1344" s="444"/>
      <c r="C1344" s="527" t="s">
        <v>627</v>
      </c>
      <c r="D1344" s="531" t="s">
        <v>101</v>
      </c>
    </row>
    <row r="1345" spans="1:4">
      <c r="A1345" s="444"/>
      <c r="B1345" s="444"/>
      <c r="C1345" s="527" t="s">
        <v>627</v>
      </c>
      <c r="D1345" s="531" t="s">
        <v>491</v>
      </c>
    </row>
    <row r="1346" spans="1:4">
      <c r="A1346" s="444"/>
      <c r="B1346" s="444"/>
      <c r="C1346" s="527" t="s">
        <v>627</v>
      </c>
      <c r="D1346" s="531" t="s">
        <v>332</v>
      </c>
    </row>
    <row r="1347" spans="1:4">
      <c r="A1347" s="444"/>
      <c r="B1347" s="444"/>
      <c r="C1347" s="527" t="s">
        <v>627</v>
      </c>
      <c r="D1347" s="531" t="s">
        <v>1844</v>
      </c>
    </row>
    <row r="1348" spans="1:4">
      <c r="A1348" s="444"/>
      <c r="B1348" s="444"/>
      <c r="C1348" s="527" t="s">
        <v>627</v>
      </c>
      <c r="D1348" s="531" t="s">
        <v>1728</v>
      </c>
    </row>
    <row r="1349" spans="1:4">
      <c r="A1349" s="444"/>
      <c r="B1349" s="444"/>
      <c r="C1349" s="527" t="s">
        <v>627</v>
      </c>
      <c r="D1349" s="531" t="s">
        <v>1435</v>
      </c>
    </row>
    <row r="1350" spans="1:4">
      <c r="A1350" s="444"/>
      <c r="B1350" s="444"/>
      <c r="C1350" s="527" t="s">
        <v>627</v>
      </c>
      <c r="D1350" s="531" t="s">
        <v>454</v>
      </c>
    </row>
    <row r="1351" spans="1:4">
      <c r="A1351" s="444"/>
      <c r="B1351" s="444"/>
      <c r="C1351" s="527" t="s">
        <v>627</v>
      </c>
      <c r="D1351" s="531" t="s">
        <v>107</v>
      </c>
    </row>
    <row r="1352" spans="1:4">
      <c r="A1352" s="444"/>
      <c r="B1352" s="444"/>
      <c r="C1352" s="527" t="s">
        <v>627</v>
      </c>
      <c r="D1352" s="531" t="s">
        <v>1315</v>
      </c>
    </row>
    <row r="1353" spans="1:4">
      <c r="A1353" s="444"/>
      <c r="B1353" s="444"/>
      <c r="C1353" s="527" t="s">
        <v>627</v>
      </c>
      <c r="D1353" s="531" t="s">
        <v>955</v>
      </c>
    </row>
    <row r="1354" spans="1:4">
      <c r="A1354" s="444"/>
      <c r="B1354" s="444"/>
      <c r="C1354" s="527" t="s">
        <v>627</v>
      </c>
      <c r="D1354" s="531" t="s">
        <v>363</v>
      </c>
    </row>
    <row r="1355" spans="1:4">
      <c r="A1355" s="444"/>
      <c r="B1355" s="444"/>
      <c r="C1355" s="527" t="s">
        <v>627</v>
      </c>
      <c r="D1355" s="531" t="s">
        <v>1845</v>
      </c>
    </row>
    <row r="1356" spans="1:4">
      <c r="A1356" s="444"/>
      <c r="B1356" s="444"/>
      <c r="C1356" s="527" t="s">
        <v>627</v>
      </c>
      <c r="D1356" s="531" t="s">
        <v>1442</v>
      </c>
    </row>
    <row r="1357" spans="1:4">
      <c r="A1357" s="444"/>
      <c r="B1357" s="444"/>
      <c r="C1357" s="527" t="s">
        <v>627</v>
      </c>
      <c r="D1357" s="531" t="s">
        <v>1490</v>
      </c>
    </row>
    <row r="1358" spans="1:4">
      <c r="A1358" s="444"/>
      <c r="B1358" s="444"/>
      <c r="C1358" s="527" t="s">
        <v>627</v>
      </c>
      <c r="D1358" s="531" t="s">
        <v>1846</v>
      </c>
    </row>
    <row r="1359" spans="1:4">
      <c r="A1359" s="444"/>
      <c r="B1359" s="444"/>
      <c r="C1359" s="527" t="s">
        <v>627</v>
      </c>
      <c r="D1359" s="531" t="s">
        <v>473</v>
      </c>
    </row>
    <row r="1360" spans="1:4">
      <c r="A1360" s="444"/>
      <c r="B1360" s="444"/>
      <c r="C1360" s="527" t="s">
        <v>627</v>
      </c>
      <c r="D1360" s="531" t="s">
        <v>682</v>
      </c>
    </row>
    <row r="1361" spans="1:4">
      <c r="A1361" s="444"/>
      <c r="B1361" s="444"/>
      <c r="C1361" s="527" t="s">
        <v>627</v>
      </c>
      <c r="D1361" s="531" t="s">
        <v>1847</v>
      </c>
    </row>
    <row r="1362" spans="1:4">
      <c r="A1362" s="444"/>
      <c r="B1362" s="444"/>
      <c r="C1362" s="527" t="s">
        <v>630</v>
      </c>
      <c r="D1362" s="531" t="s">
        <v>1771</v>
      </c>
    </row>
    <row r="1363" spans="1:4">
      <c r="A1363" s="444"/>
      <c r="B1363" s="444"/>
      <c r="C1363" s="527" t="s">
        <v>630</v>
      </c>
      <c r="D1363" s="531" t="s">
        <v>1848</v>
      </c>
    </row>
    <row r="1364" spans="1:4">
      <c r="A1364" s="444"/>
      <c r="B1364" s="444"/>
      <c r="C1364" s="527" t="s">
        <v>630</v>
      </c>
      <c r="D1364" s="531" t="s">
        <v>1849</v>
      </c>
    </row>
    <row r="1365" spans="1:4">
      <c r="A1365" s="444"/>
      <c r="B1365" s="444"/>
      <c r="C1365" s="527" t="s">
        <v>630</v>
      </c>
      <c r="D1365" s="531" t="s">
        <v>616</v>
      </c>
    </row>
    <row r="1366" spans="1:4">
      <c r="A1366" s="444"/>
      <c r="B1366" s="444"/>
      <c r="C1366" s="527" t="s">
        <v>630</v>
      </c>
      <c r="D1366" s="531" t="s">
        <v>1593</v>
      </c>
    </row>
    <row r="1367" spans="1:4">
      <c r="A1367" s="444"/>
      <c r="B1367" s="444"/>
      <c r="C1367" s="527" t="s">
        <v>630</v>
      </c>
      <c r="D1367" s="531" t="s">
        <v>1851</v>
      </c>
    </row>
    <row r="1368" spans="1:4">
      <c r="A1368" s="444"/>
      <c r="B1368" s="444"/>
      <c r="C1368" s="527" t="s">
        <v>630</v>
      </c>
      <c r="D1368" s="531" t="s">
        <v>1852</v>
      </c>
    </row>
    <row r="1369" spans="1:4">
      <c r="A1369" s="444"/>
      <c r="B1369" s="444"/>
      <c r="C1369" s="527" t="s">
        <v>630</v>
      </c>
      <c r="D1369" s="531" t="s">
        <v>1586</v>
      </c>
    </row>
    <row r="1370" spans="1:4">
      <c r="A1370" s="444"/>
      <c r="B1370" s="444"/>
      <c r="C1370" s="527" t="s">
        <v>630</v>
      </c>
      <c r="D1370" s="531" t="s">
        <v>17</v>
      </c>
    </row>
    <row r="1371" spans="1:4">
      <c r="A1371" s="444"/>
      <c r="B1371" s="444"/>
      <c r="C1371" s="527" t="s">
        <v>630</v>
      </c>
      <c r="D1371" s="531" t="s">
        <v>1642</v>
      </c>
    </row>
    <row r="1372" spans="1:4">
      <c r="A1372" s="444"/>
      <c r="B1372" s="444"/>
      <c r="C1372" s="527" t="s">
        <v>630</v>
      </c>
      <c r="D1372" s="531" t="s">
        <v>1314</v>
      </c>
    </row>
    <row r="1373" spans="1:4">
      <c r="A1373" s="444"/>
      <c r="B1373" s="444"/>
      <c r="C1373" s="527" t="s">
        <v>630</v>
      </c>
      <c r="D1373" s="531" t="s">
        <v>1444</v>
      </c>
    </row>
    <row r="1374" spans="1:4">
      <c r="A1374" s="444"/>
      <c r="B1374" s="444"/>
      <c r="C1374" s="527" t="s">
        <v>630</v>
      </c>
      <c r="D1374" s="531" t="s">
        <v>1841</v>
      </c>
    </row>
    <row r="1375" spans="1:4">
      <c r="A1375" s="444"/>
      <c r="B1375" s="444"/>
      <c r="C1375" s="527" t="s">
        <v>630</v>
      </c>
      <c r="D1375" s="531" t="s">
        <v>523</v>
      </c>
    </row>
    <row r="1376" spans="1:4">
      <c r="A1376" s="444"/>
      <c r="B1376" s="444"/>
      <c r="C1376" s="527" t="s">
        <v>630</v>
      </c>
      <c r="D1376" s="531" t="s">
        <v>1393</v>
      </c>
    </row>
    <row r="1377" spans="1:4">
      <c r="A1377" s="444"/>
      <c r="B1377" s="444"/>
      <c r="C1377" s="527" t="s">
        <v>630</v>
      </c>
      <c r="D1377" s="531" t="s">
        <v>1854</v>
      </c>
    </row>
    <row r="1378" spans="1:4">
      <c r="A1378" s="444"/>
      <c r="B1378" s="444"/>
      <c r="C1378" s="527" t="s">
        <v>630</v>
      </c>
      <c r="D1378" s="531" t="s">
        <v>1107</v>
      </c>
    </row>
    <row r="1379" spans="1:4">
      <c r="A1379" s="444"/>
      <c r="B1379" s="444"/>
      <c r="C1379" s="527" t="s">
        <v>630</v>
      </c>
      <c r="D1379" s="531" t="s">
        <v>1855</v>
      </c>
    </row>
    <row r="1380" spans="1:4">
      <c r="A1380" s="444"/>
      <c r="B1380" s="444"/>
      <c r="C1380" s="527" t="s">
        <v>630</v>
      </c>
      <c r="D1380" s="531" t="s">
        <v>722</v>
      </c>
    </row>
    <row r="1381" spans="1:4">
      <c r="A1381" s="444"/>
      <c r="B1381" s="444"/>
      <c r="C1381" s="527" t="s">
        <v>636</v>
      </c>
      <c r="D1381" s="531" t="s">
        <v>1010</v>
      </c>
    </row>
    <row r="1382" spans="1:4">
      <c r="A1382" s="444"/>
      <c r="B1382" s="444"/>
      <c r="C1382" s="527" t="s">
        <v>636</v>
      </c>
      <c r="D1382" s="531" t="s">
        <v>387</v>
      </c>
    </row>
    <row r="1383" spans="1:4">
      <c r="A1383" s="444"/>
      <c r="B1383" s="444"/>
      <c r="C1383" s="527" t="s">
        <v>636</v>
      </c>
      <c r="D1383" s="531" t="s">
        <v>1257</v>
      </c>
    </row>
    <row r="1384" spans="1:4">
      <c r="A1384" s="444"/>
      <c r="B1384" s="444"/>
      <c r="C1384" s="527" t="s">
        <v>636</v>
      </c>
      <c r="D1384" s="531" t="s">
        <v>415</v>
      </c>
    </row>
    <row r="1385" spans="1:4">
      <c r="A1385" s="444"/>
      <c r="B1385" s="444"/>
      <c r="C1385" s="527" t="s">
        <v>636</v>
      </c>
      <c r="D1385" s="531" t="s">
        <v>713</v>
      </c>
    </row>
    <row r="1386" spans="1:4">
      <c r="A1386" s="444"/>
      <c r="B1386" s="444"/>
      <c r="C1386" s="527" t="s">
        <v>636</v>
      </c>
      <c r="D1386" s="531" t="s">
        <v>1857</v>
      </c>
    </row>
    <row r="1387" spans="1:4">
      <c r="A1387" s="444"/>
      <c r="B1387" s="444"/>
      <c r="C1387" s="527" t="s">
        <v>636</v>
      </c>
      <c r="D1387" s="531" t="s">
        <v>1858</v>
      </c>
    </row>
    <row r="1388" spans="1:4">
      <c r="A1388" s="444"/>
      <c r="B1388" s="444"/>
      <c r="C1388" s="527" t="s">
        <v>636</v>
      </c>
      <c r="D1388" s="531" t="s">
        <v>1582</v>
      </c>
    </row>
    <row r="1389" spans="1:4">
      <c r="A1389" s="444"/>
      <c r="B1389" s="444"/>
      <c r="C1389" s="527" t="s">
        <v>636</v>
      </c>
      <c r="D1389" s="531" t="s">
        <v>24</v>
      </c>
    </row>
    <row r="1390" spans="1:4">
      <c r="A1390" s="444"/>
      <c r="B1390" s="444"/>
      <c r="C1390" s="527" t="s">
        <v>636</v>
      </c>
      <c r="D1390" s="531" t="s">
        <v>461</v>
      </c>
    </row>
    <row r="1391" spans="1:4">
      <c r="A1391" s="444"/>
      <c r="B1391" s="444"/>
      <c r="C1391" s="527" t="s">
        <v>636</v>
      </c>
      <c r="D1391" s="531" t="s">
        <v>1859</v>
      </c>
    </row>
    <row r="1392" spans="1:4">
      <c r="A1392" s="444"/>
      <c r="B1392" s="444"/>
      <c r="C1392" s="527" t="s">
        <v>636</v>
      </c>
      <c r="D1392" s="531" t="s">
        <v>1301</v>
      </c>
    </row>
    <row r="1393" spans="1:4">
      <c r="A1393" s="444"/>
      <c r="B1393" s="444"/>
      <c r="C1393" s="527" t="s">
        <v>636</v>
      </c>
      <c r="D1393" s="531" t="s">
        <v>1860</v>
      </c>
    </row>
    <row r="1394" spans="1:4">
      <c r="A1394" s="444"/>
      <c r="B1394" s="444"/>
      <c r="C1394" s="527" t="s">
        <v>636</v>
      </c>
      <c r="D1394" s="531" t="s">
        <v>1861</v>
      </c>
    </row>
    <row r="1395" spans="1:4">
      <c r="A1395" s="444"/>
      <c r="B1395" s="444"/>
      <c r="C1395" s="527" t="s">
        <v>636</v>
      </c>
      <c r="D1395" s="531" t="s">
        <v>1862</v>
      </c>
    </row>
    <row r="1396" spans="1:4">
      <c r="A1396" s="444"/>
      <c r="B1396" s="444"/>
      <c r="C1396" s="527" t="s">
        <v>636</v>
      </c>
      <c r="D1396" s="531" t="s">
        <v>291</v>
      </c>
    </row>
    <row r="1397" spans="1:4">
      <c r="A1397" s="444"/>
      <c r="B1397" s="444"/>
      <c r="C1397" s="527" t="s">
        <v>636</v>
      </c>
      <c r="D1397" s="531" t="s">
        <v>1863</v>
      </c>
    </row>
    <row r="1398" spans="1:4">
      <c r="A1398" s="444"/>
      <c r="B1398" s="444"/>
      <c r="C1398" s="527" t="s">
        <v>636</v>
      </c>
      <c r="D1398" s="531" t="s">
        <v>1573</v>
      </c>
    </row>
    <row r="1399" spans="1:4">
      <c r="A1399" s="444"/>
      <c r="B1399" s="444"/>
      <c r="C1399" s="527" t="s">
        <v>636</v>
      </c>
      <c r="D1399" s="531" t="s">
        <v>376</v>
      </c>
    </row>
    <row r="1400" spans="1:4">
      <c r="A1400" s="444"/>
      <c r="B1400" s="444"/>
      <c r="C1400" s="527" t="s">
        <v>636</v>
      </c>
      <c r="D1400" s="531" t="s">
        <v>233</v>
      </c>
    </row>
    <row r="1401" spans="1:4">
      <c r="A1401" s="444"/>
      <c r="B1401" s="444"/>
      <c r="C1401" s="527" t="s">
        <v>636</v>
      </c>
      <c r="D1401" s="531" t="s">
        <v>1244</v>
      </c>
    </row>
    <row r="1402" spans="1:4">
      <c r="A1402" s="444"/>
      <c r="B1402" s="444"/>
      <c r="C1402" s="527" t="s">
        <v>636</v>
      </c>
      <c r="D1402" s="531" t="s">
        <v>1864</v>
      </c>
    </row>
    <row r="1403" spans="1:4">
      <c r="A1403" s="444"/>
      <c r="B1403" s="444"/>
      <c r="C1403" s="527" t="s">
        <v>636</v>
      </c>
      <c r="D1403" s="531" t="s">
        <v>1208</v>
      </c>
    </row>
    <row r="1404" spans="1:4">
      <c r="A1404" s="444"/>
      <c r="B1404" s="444"/>
      <c r="C1404" s="527" t="s">
        <v>636</v>
      </c>
      <c r="D1404" s="531" t="s">
        <v>356</v>
      </c>
    </row>
    <row r="1405" spans="1:4">
      <c r="A1405" s="444"/>
      <c r="B1405" s="444"/>
      <c r="C1405" s="527" t="s">
        <v>620</v>
      </c>
      <c r="D1405" s="531" t="s">
        <v>1447</v>
      </c>
    </row>
    <row r="1406" spans="1:4">
      <c r="A1406" s="444"/>
      <c r="B1406" s="444"/>
      <c r="C1406" s="527" t="s">
        <v>620</v>
      </c>
      <c r="D1406" s="531" t="s">
        <v>1865</v>
      </c>
    </row>
    <row r="1407" spans="1:4">
      <c r="A1407" s="444"/>
      <c r="B1407" s="444"/>
      <c r="C1407" s="527" t="s">
        <v>620</v>
      </c>
      <c r="D1407" s="531" t="s">
        <v>1866</v>
      </c>
    </row>
    <row r="1408" spans="1:4">
      <c r="A1408" s="444"/>
      <c r="B1408" s="444"/>
      <c r="C1408" s="527" t="s">
        <v>620</v>
      </c>
      <c r="D1408" s="531" t="s">
        <v>1868</v>
      </c>
    </row>
    <row r="1409" spans="1:4">
      <c r="A1409" s="444"/>
      <c r="B1409" s="444"/>
      <c r="C1409" s="527" t="s">
        <v>620</v>
      </c>
      <c r="D1409" s="531" t="s">
        <v>1869</v>
      </c>
    </row>
    <row r="1410" spans="1:4">
      <c r="A1410" s="444"/>
      <c r="B1410" s="444"/>
      <c r="C1410" s="527" t="s">
        <v>620</v>
      </c>
      <c r="D1410" s="531" t="s">
        <v>1870</v>
      </c>
    </row>
    <row r="1411" spans="1:4">
      <c r="A1411" s="444"/>
      <c r="B1411" s="444"/>
      <c r="C1411" s="527" t="s">
        <v>620</v>
      </c>
      <c r="D1411" s="531" t="s">
        <v>1827</v>
      </c>
    </row>
    <row r="1412" spans="1:4">
      <c r="A1412" s="444"/>
      <c r="B1412" s="444"/>
      <c r="C1412" s="527" t="s">
        <v>620</v>
      </c>
      <c r="D1412" s="531" t="s">
        <v>692</v>
      </c>
    </row>
    <row r="1413" spans="1:4">
      <c r="A1413" s="444"/>
      <c r="B1413" s="444"/>
      <c r="C1413" s="527" t="s">
        <v>620</v>
      </c>
      <c r="D1413" s="531" t="s">
        <v>1131</v>
      </c>
    </row>
    <row r="1414" spans="1:4">
      <c r="A1414" s="444"/>
      <c r="B1414" s="444"/>
      <c r="C1414" s="527" t="s">
        <v>620</v>
      </c>
      <c r="D1414" s="531" t="s">
        <v>1589</v>
      </c>
    </row>
    <row r="1415" spans="1:4">
      <c r="A1415" s="444"/>
      <c r="B1415" s="444"/>
      <c r="C1415" s="527" t="s">
        <v>620</v>
      </c>
      <c r="D1415" s="531" t="s">
        <v>1871</v>
      </c>
    </row>
    <row r="1416" spans="1:4">
      <c r="A1416" s="444"/>
      <c r="B1416" s="444"/>
      <c r="C1416" s="527" t="s">
        <v>620</v>
      </c>
      <c r="D1416" s="531" t="s">
        <v>1872</v>
      </c>
    </row>
    <row r="1417" spans="1:4">
      <c r="A1417" s="444"/>
      <c r="B1417" s="444"/>
      <c r="C1417" s="527" t="s">
        <v>620</v>
      </c>
      <c r="D1417" s="531" t="s">
        <v>1874</v>
      </c>
    </row>
    <row r="1418" spans="1:4">
      <c r="A1418" s="444"/>
      <c r="B1418" s="444"/>
      <c r="C1418" s="527" t="s">
        <v>620</v>
      </c>
      <c r="D1418" s="531" t="s">
        <v>1875</v>
      </c>
    </row>
    <row r="1419" spans="1:4">
      <c r="A1419" s="444"/>
      <c r="B1419" s="444"/>
      <c r="C1419" s="527" t="s">
        <v>620</v>
      </c>
      <c r="D1419" s="531" t="s">
        <v>1876</v>
      </c>
    </row>
    <row r="1420" spans="1:4">
      <c r="A1420" s="444"/>
      <c r="B1420" s="444"/>
      <c r="C1420" s="527" t="s">
        <v>620</v>
      </c>
      <c r="D1420" s="531" t="s">
        <v>1839</v>
      </c>
    </row>
    <row r="1421" spans="1:4">
      <c r="A1421" s="444"/>
      <c r="B1421" s="444"/>
      <c r="C1421" s="527" t="s">
        <v>620</v>
      </c>
      <c r="D1421" s="531" t="s">
        <v>516</v>
      </c>
    </row>
    <row r="1422" spans="1:4">
      <c r="A1422" s="444"/>
      <c r="B1422" s="444"/>
      <c r="C1422" s="527" t="s">
        <v>647</v>
      </c>
      <c r="D1422" s="531" t="s">
        <v>1877</v>
      </c>
    </row>
    <row r="1423" spans="1:4">
      <c r="A1423" s="444"/>
      <c r="B1423" s="444"/>
      <c r="C1423" s="527" t="s">
        <v>647</v>
      </c>
      <c r="D1423" s="531" t="s">
        <v>1372</v>
      </c>
    </row>
    <row r="1424" spans="1:4">
      <c r="A1424" s="444"/>
      <c r="B1424" s="444"/>
      <c r="C1424" s="527" t="s">
        <v>647</v>
      </c>
      <c r="D1424" s="531" t="s">
        <v>1878</v>
      </c>
    </row>
    <row r="1425" spans="1:4">
      <c r="A1425" s="444"/>
      <c r="B1425" s="444"/>
      <c r="C1425" s="527" t="s">
        <v>647</v>
      </c>
      <c r="D1425" s="531" t="s">
        <v>1879</v>
      </c>
    </row>
    <row r="1426" spans="1:4">
      <c r="A1426" s="444"/>
      <c r="B1426" s="444"/>
      <c r="C1426" s="527" t="s">
        <v>647</v>
      </c>
      <c r="D1426" s="531" t="s">
        <v>117</v>
      </c>
    </row>
    <row r="1427" spans="1:4">
      <c r="A1427" s="444"/>
      <c r="B1427" s="444"/>
      <c r="C1427" s="527" t="s">
        <v>647</v>
      </c>
      <c r="D1427" s="531" t="s">
        <v>1881</v>
      </c>
    </row>
    <row r="1428" spans="1:4">
      <c r="A1428" s="444"/>
      <c r="B1428" s="444"/>
      <c r="C1428" s="527" t="s">
        <v>647</v>
      </c>
      <c r="D1428" s="531" t="s">
        <v>1883</v>
      </c>
    </row>
    <row r="1429" spans="1:4">
      <c r="A1429" s="444"/>
      <c r="B1429" s="444"/>
      <c r="C1429" s="527" t="s">
        <v>647</v>
      </c>
      <c r="D1429" s="531" t="s">
        <v>817</v>
      </c>
    </row>
    <row r="1430" spans="1:4">
      <c r="A1430" s="444"/>
      <c r="B1430" s="444"/>
      <c r="C1430" s="527" t="s">
        <v>647</v>
      </c>
      <c r="D1430" s="531" t="s">
        <v>1476</v>
      </c>
    </row>
    <row r="1431" spans="1:4">
      <c r="A1431" s="444"/>
      <c r="B1431" s="444"/>
      <c r="C1431" s="527" t="s">
        <v>647</v>
      </c>
      <c r="D1431" s="531" t="s">
        <v>1156</v>
      </c>
    </row>
    <row r="1432" spans="1:4">
      <c r="A1432" s="444"/>
      <c r="B1432" s="444"/>
      <c r="C1432" s="527" t="s">
        <v>647</v>
      </c>
      <c r="D1432" s="531" t="s">
        <v>720</v>
      </c>
    </row>
    <row r="1433" spans="1:4">
      <c r="A1433" s="444"/>
      <c r="B1433" s="444"/>
      <c r="C1433" s="527" t="s">
        <v>647</v>
      </c>
      <c r="D1433" s="531" t="s">
        <v>638</v>
      </c>
    </row>
    <row r="1434" spans="1:4">
      <c r="A1434" s="444"/>
      <c r="B1434" s="444"/>
      <c r="C1434" s="527" t="s">
        <v>647</v>
      </c>
      <c r="D1434" s="531" t="s">
        <v>1884</v>
      </c>
    </row>
    <row r="1435" spans="1:4">
      <c r="A1435" s="444"/>
      <c r="B1435" s="444"/>
      <c r="C1435" s="527" t="s">
        <v>647</v>
      </c>
      <c r="D1435" s="531" t="s">
        <v>650</v>
      </c>
    </row>
    <row r="1436" spans="1:4">
      <c r="A1436" s="444"/>
      <c r="B1436" s="444"/>
      <c r="C1436" s="527" t="s">
        <v>647</v>
      </c>
      <c r="D1436" s="531" t="s">
        <v>449</v>
      </c>
    </row>
    <row r="1437" spans="1:4">
      <c r="A1437" s="444"/>
      <c r="B1437" s="444"/>
      <c r="C1437" s="527" t="s">
        <v>647</v>
      </c>
      <c r="D1437" s="531" t="s">
        <v>1885</v>
      </c>
    </row>
    <row r="1438" spans="1:4">
      <c r="A1438" s="444"/>
      <c r="B1438" s="444"/>
      <c r="C1438" s="527" t="s">
        <v>647</v>
      </c>
      <c r="D1438" s="531" t="s">
        <v>1886</v>
      </c>
    </row>
    <row r="1439" spans="1:4">
      <c r="A1439" s="444"/>
      <c r="B1439" s="444"/>
      <c r="C1439" s="527" t="s">
        <v>647</v>
      </c>
      <c r="D1439" s="531" t="s">
        <v>1888</v>
      </c>
    </row>
    <row r="1440" spans="1:4">
      <c r="A1440" s="444"/>
      <c r="B1440" s="444"/>
      <c r="C1440" s="527" t="s">
        <v>647</v>
      </c>
      <c r="D1440" s="531" t="s">
        <v>1889</v>
      </c>
    </row>
    <row r="1441" spans="1:4">
      <c r="A1441" s="444"/>
      <c r="B1441" s="444"/>
      <c r="C1441" s="527" t="s">
        <v>647</v>
      </c>
      <c r="D1441" s="531" t="s">
        <v>1891</v>
      </c>
    </row>
    <row r="1442" spans="1:4">
      <c r="A1442" s="444"/>
      <c r="B1442" s="444"/>
      <c r="C1442" s="527" t="s">
        <v>658</v>
      </c>
      <c r="D1442" s="531" t="s">
        <v>228</v>
      </c>
    </row>
    <row r="1443" spans="1:4">
      <c r="A1443" s="444"/>
      <c r="B1443" s="444"/>
      <c r="C1443" s="527" t="s">
        <v>658</v>
      </c>
      <c r="D1443" s="531" t="s">
        <v>948</v>
      </c>
    </row>
    <row r="1444" spans="1:4">
      <c r="A1444" s="444"/>
      <c r="B1444" s="444"/>
      <c r="C1444" s="527" t="s">
        <v>658</v>
      </c>
      <c r="D1444" s="531" t="s">
        <v>1652</v>
      </c>
    </row>
    <row r="1445" spans="1:4">
      <c r="A1445" s="444"/>
      <c r="B1445" s="444"/>
      <c r="C1445" s="527" t="s">
        <v>658</v>
      </c>
      <c r="D1445" s="531" t="s">
        <v>1551</v>
      </c>
    </row>
    <row r="1446" spans="1:4">
      <c r="A1446" s="444"/>
      <c r="B1446" s="444"/>
      <c r="C1446" s="527" t="s">
        <v>658</v>
      </c>
      <c r="D1446" s="531" t="s">
        <v>1590</v>
      </c>
    </row>
    <row r="1447" spans="1:4">
      <c r="A1447" s="444"/>
      <c r="B1447" s="444"/>
      <c r="C1447" s="527" t="s">
        <v>658</v>
      </c>
      <c r="D1447" s="531" t="s">
        <v>1892</v>
      </c>
    </row>
    <row r="1448" spans="1:4">
      <c r="A1448" s="444"/>
      <c r="B1448" s="444"/>
      <c r="C1448" s="527" t="s">
        <v>658</v>
      </c>
      <c r="D1448" s="531" t="s">
        <v>1108</v>
      </c>
    </row>
    <row r="1449" spans="1:4">
      <c r="A1449" s="444"/>
      <c r="B1449" s="444"/>
      <c r="C1449" s="527" t="s">
        <v>658</v>
      </c>
      <c r="D1449" s="531" t="s">
        <v>1310</v>
      </c>
    </row>
    <row r="1450" spans="1:4">
      <c r="A1450" s="444"/>
      <c r="B1450" s="444"/>
      <c r="C1450" s="527" t="s">
        <v>658</v>
      </c>
      <c r="D1450" s="531" t="s">
        <v>1260</v>
      </c>
    </row>
    <row r="1451" spans="1:4">
      <c r="A1451" s="444"/>
      <c r="B1451" s="444"/>
      <c r="C1451" s="527" t="s">
        <v>658</v>
      </c>
      <c r="D1451" s="531" t="s">
        <v>444</v>
      </c>
    </row>
    <row r="1452" spans="1:4">
      <c r="A1452" s="444"/>
      <c r="B1452" s="444"/>
      <c r="C1452" s="527" t="s">
        <v>658</v>
      </c>
      <c r="D1452" s="531" t="s">
        <v>861</v>
      </c>
    </row>
    <row r="1453" spans="1:4">
      <c r="A1453" s="444"/>
      <c r="B1453" s="444"/>
      <c r="C1453" s="527" t="s">
        <v>658</v>
      </c>
      <c r="D1453" s="531" t="s">
        <v>452</v>
      </c>
    </row>
    <row r="1454" spans="1:4">
      <c r="A1454" s="444"/>
      <c r="B1454" s="444"/>
      <c r="C1454" s="527" t="s">
        <v>658</v>
      </c>
      <c r="D1454" s="531" t="s">
        <v>1893</v>
      </c>
    </row>
    <row r="1455" spans="1:4">
      <c r="A1455" s="444"/>
      <c r="B1455" s="444"/>
      <c r="C1455" s="527" t="s">
        <v>658</v>
      </c>
      <c r="D1455" s="531" t="s">
        <v>1894</v>
      </c>
    </row>
    <row r="1456" spans="1:4">
      <c r="A1456" s="444"/>
      <c r="B1456" s="444"/>
      <c r="C1456" s="527" t="s">
        <v>658</v>
      </c>
      <c r="D1456" s="531" t="s">
        <v>1895</v>
      </c>
    </row>
    <row r="1457" spans="1:4">
      <c r="A1457" s="444"/>
      <c r="B1457" s="444"/>
      <c r="C1457" s="527" t="s">
        <v>658</v>
      </c>
      <c r="D1457" s="531" t="s">
        <v>1822</v>
      </c>
    </row>
    <row r="1458" spans="1:4">
      <c r="A1458" s="444"/>
      <c r="B1458" s="444"/>
      <c r="C1458" s="527" t="s">
        <v>658</v>
      </c>
      <c r="D1458" s="531" t="s">
        <v>1896</v>
      </c>
    </row>
    <row r="1459" spans="1:4">
      <c r="A1459" s="444"/>
      <c r="B1459" s="444"/>
      <c r="C1459" s="527" t="s">
        <v>658</v>
      </c>
      <c r="D1459" s="531" t="s">
        <v>1897</v>
      </c>
    </row>
    <row r="1460" spans="1:4">
      <c r="A1460" s="444"/>
      <c r="B1460" s="444"/>
      <c r="C1460" s="527" t="s">
        <v>658</v>
      </c>
      <c r="D1460" s="531" t="s">
        <v>1814</v>
      </c>
    </row>
    <row r="1461" spans="1:4">
      <c r="A1461" s="444"/>
      <c r="B1461" s="444"/>
      <c r="C1461" s="527" t="s">
        <v>658</v>
      </c>
      <c r="D1461" s="531" t="s">
        <v>269</v>
      </c>
    </row>
    <row r="1462" spans="1:4">
      <c r="A1462" s="444"/>
      <c r="B1462" s="444"/>
      <c r="C1462" s="527" t="s">
        <v>658</v>
      </c>
      <c r="D1462" s="531" t="s">
        <v>946</v>
      </c>
    </row>
    <row r="1463" spans="1:4">
      <c r="A1463" s="444"/>
      <c r="B1463" s="444"/>
      <c r="C1463" s="527" t="s">
        <v>658</v>
      </c>
      <c r="D1463" s="531" t="s">
        <v>219</v>
      </c>
    </row>
    <row r="1464" spans="1:4">
      <c r="A1464" s="444"/>
      <c r="B1464" s="444"/>
      <c r="C1464" s="527" t="s">
        <v>658</v>
      </c>
      <c r="D1464" s="531" t="s">
        <v>852</v>
      </c>
    </row>
    <row r="1465" spans="1:4">
      <c r="A1465" s="444"/>
      <c r="B1465" s="444"/>
      <c r="C1465" s="527" t="s">
        <v>658</v>
      </c>
      <c r="D1465" s="531" t="s">
        <v>499</v>
      </c>
    </row>
    <row r="1466" spans="1:4">
      <c r="A1466" s="444"/>
      <c r="B1466" s="444"/>
      <c r="C1466" s="527" t="s">
        <v>658</v>
      </c>
      <c r="D1466" s="531" t="s">
        <v>974</v>
      </c>
    </row>
    <row r="1467" spans="1:4">
      <c r="A1467" s="444"/>
      <c r="B1467" s="444"/>
      <c r="C1467" s="527" t="s">
        <v>658</v>
      </c>
      <c r="D1467" s="531" t="s">
        <v>749</v>
      </c>
    </row>
    <row r="1468" spans="1:4">
      <c r="A1468" s="444"/>
      <c r="B1468" s="444"/>
      <c r="C1468" s="527" t="s">
        <v>658</v>
      </c>
      <c r="D1468" s="531" t="s">
        <v>572</v>
      </c>
    </row>
    <row r="1469" spans="1:4">
      <c r="A1469" s="444"/>
      <c r="B1469" s="444"/>
      <c r="C1469" s="527" t="s">
        <v>658</v>
      </c>
      <c r="D1469" s="531" t="s">
        <v>545</v>
      </c>
    </row>
    <row r="1470" spans="1:4">
      <c r="A1470" s="444"/>
      <c r="B1470" s="444"/>
      <c r="C1470" s="527" t="s">
        <v>658</v>
      </c>
      <c r="D1470" s="531" t="s">
        <v>1898</v>
      </c>
    </row>
    <row r="1471" spans="1:4">
      <c r="A1471" s="444"/>
      <c r="B1471" s="444"/>
      <c r="C1471" s="527" t="s">
        <v>658</v>
      </c>
      <c r="D1471" s="531" t="s">
        <v>280</v>
      </c>
    </row>
    <row r="1472" spans="1:4">
      <c r="A1472" s="444"/>
      <c r="B1472" s="444"/>
      <c r="C1472" s="527" t="s">
        <v>658</v>
      </c>
      <c r="D1472" s="531" t="s">
        <v>1899</v>
      </c>
    </row>
    <row r="1473" spans="1:4">
      <c r="A1473" s="444"/>
      <c r="B1473" s="444"/>
      <c r="C1473" s="527" t="s">
        <v>658</v>
      </c>
      <c r="D1473" s="531" t="s">
        <v>282</v>
      </c>
    </row>
    <row r="1474" spans="1:4">
      <c r="A1474" s="444"/>
      <c r="B1474" s="444"/>
      <c r="C1474" s="527" t="s">
        <v>658</v>
      </c>
      <c r="D1474" s="531" t="s">
        <v>1900</v>
      </c>
    </row>
    <row r="1475" spans="1:4">
      <c r="A1475" s="444"/>
      <c r="B1475" s="444"/>
      <c r="C1475" s="527" t="s">
        <v>658</v>
      </c>
      <c r="D1475" s="531" t="s">
        <v>1901</v>
      </c>
    </row>
    <row r="1476" spans="1:4">
      <c r="A1476" s="444"/>
      <c r="B1476" s="444"/>
      <c r="C1476" s="527" t="s">
        <v>663</v>
      </c>
      <c r="D1476" s="531" t="s">
        <v>406</v>
      </c>
    </row>
    <row r="1477" spans="1:4">
      <c r="A1477" s="444"/>
      <c r="B1477" s="444"/>
      <c r="C1477" s="527" t="s">
        <v>663</v>
      </c>
      <c r="D1477" s="531" t="s">
        <v>1698</v>
      </c>
    </row>
    <row r="1478" spans="1:4">
      <c r="A1478" s="444"/>
      <c r="B1478" s="444"/>
      <c r="C1478" s="527" t="s">
        <v>663</v>
      </c>
      <c r="D1478" s="531" t="s">
        <v>1902</v>
      </c>
    </row>
    <row r="1479" spans="1:4">
      <c r="A1479" s="444"/>
      <c r="B1479" s="444"/>
      <c r="C1479" s="527" t="s">
        <v>663</v>
      </c>
      <c r="D1479" s="531" t="s">
        <v>1724</v>
      </c>
    </row>
    <row r="1480" spans="1:4">
      <c r="A1480" s="444"/>
      <c r="B1480" s="444"/>
      <c r="C1480" s="527" t="s">
        <v>663</v>
      </c>
      <c r="D1480" s="531" t="s">
        <v>1903</v>
      </c>
    </row>
    <row r="1481" spans="1:4">
      <c r="A1481" s="444"/>
      <c r="B1481" s="444"/>
      <c r="C1481" s="527" t="s">
        <v>663</v>
      </c>
      <c r="D1481" s="531" t="s">
        <v>1448</v>
      </c>
    </row>
    <row r="1482" spans="1:4">
      <c r="A1482" s="444"/>
      <c r="B1482" s="444"/>
      <c r="C1482" s="527" t="s">
        <v>663</v>
      </c>
      <c r="D1482" s="531" t="s">
        <v>1904</v>
      </c>
    </row>
    <row r="1483" spans="1:4">
      <c r="A1483" s="444"/>
      <c r="B1483" s="444"/>
      <c r="C1483" s="527" t="s">
        <v>663</v>
      </c>
      <c r="D1483" s="531" t="s">
        <v>1443</v>
      </c>
    </row>
    <row r="1484" spans="1:4">
      <c r="A1484" s="444"/>
      <c r="B1484" s="444"/>
      <c r="C1484" s="527" t="s">
        <v>663</v>
      </c>
      <c r="D1484" s="531" t="s">
        <v>1790</v>
      </c>
    </row>
    <row r="1485" spans="1:4">
      <c r="A1485" s="444"/>
      <c r="B1485" s="444"/>
      <c r="C1485" s="527" t="s">
        <v>663</v>
      </c>
      <c r="D1485" s="531" t="s">
        <v>1905</v>
      </c>
    </row>
    <row r="1486" spans="1:4">
      <c r="A1486" s="444"/>
      <c r="B1486" s="444"/>
      <c r="C1486" s="527" t="s">
        <v>663</v>
      </c>
      <c r="D1486" s="531" t="s">
        <v>890</v>
      </c>
    </row>
    <row r="1487" spans="1:4">
      <c r="A1487" s="444"/>
      <c r="B1487" s="444"/>
      <c r="C1487" s="527" t="s">
        <v>663</v>
      </c>
      <c r="D1487" s="531" t="s">
        <v>1907</v>
      </c>
    </row>
    <row r="1488" spans="1:4">
      <c r="A1488" s="444"/>
      <c r="B1488" s="444"/>
      <c r="C1488" s="527" t="s">
        <v>663</v>
      </c>
      <c r="D1488" s="531" t="s">
        <v>345</v>
      </c>
    </row>
    <row r="1489" spans="1:4">
      <c r="A1489" s="444"/>
      <c r="B1489" s="444"/>
      <c r="C1489" s="527" t="s">
        <v>663</v>
      </c>
      <c r="D1489" s="531" t="s">
        <v>1908</v>
      </c>
    </row>
    <row r="1490" spans="1:4">
      <c r="A1490" s="444"/>
      <c r="B1490" s="444"/>
      <c r="C1490" s="527" t="s">
        <v>663</v>
      </c>
      <c r="D1490" s="531" t="s">
        <v>1909</v>
      </c>
    </row>
    <row r="1491" spans="1:4">
      <c r="A1491" s="444"/>
      <c r="B1491" s="444"/>
      <c r="C1491" s="527" t="s">
        <v>663</v>
      </c>
      <c r="D1491" s="531" t="s">
        <v>8</v>
      </c>
    </row>
    <row r="1492" spans="1:4">
      <c r="A1492" s="444"/>
      <c r="B1492" s="444"/>
      <c r="C1492" s="527" t="s">
        <v>663</v>
      </c>
      <c r="D1492" s="531" t="s">
        <v>1910</v>
      </c>
    </row>
    <row r="1493" spans="1:4">
      <c r="A1493" s="444"/>
      <c r="B1493" s="444"/>
      <c r="C1493" s="527" t="s">
        <v>663</v>
      </c>
      <c r="D1493" s="531" t="s">
        <v>1223</v>
      </c>
    </row>
    <row r="1494" spans="1:4">
      <c r="A1494" s="444"/>
      <c r="B1494" s="444"/>
      <c r="C1494" s="527" t="s">
        <v>663</v>
      </c>
      <c r="D1494" s="531" t="s">
        <v>1911</v>
      </c>
    </row>
    <row r="1495" spans="1:4">
      <c r="A1495" s="444"/>
      <c r="B1495" s="444"/>
      <c r="C1495" s="527" t="s">
        <v>663</v>
      </c>
      <c r="D1495" s="531" t="s">
        <v>1225</v>
      </c>
    </row>
    <row r="1496" spans="1:4">
      <c r="A1496" s="444"/>
      <c r="B1496" s="444"/>
      <c r="C1496" s="527" t="s">
        <v>663</v>
      </c>
      <c r="D1496" s="531" t="s">
        <v>528</v>
      </c>
    </row>
    <row r="1497" spans="1:4">
      <c r="A1497" s="444"/>
      <c r="B1497" s="444"/>
      <c r="C1497" s="527" t="s">
        <v>663</v>
      </c>
      <c r="D1497" s="531" t="s">
        <v>1217</v>
      </c>
    </row>
    <row r="1498" spans="1:4">
      <c r="A1498" s="444"/>
      <c r="B1498" s="444"/>
      <c r="C1498" s="527" t="s">
        <v>663</v>
      </c>
      <c r="D1498" s="531" t="s">
        <v>1913</v>
      </c>
    </row>
    <row r="1499" spans="1:4">
      <c r="A1499" s="444"/>
      <c r="B1499" s="444"/>
      <c r="C1499" s="527" t="s">
        <v>663</v>
      </c>
      <c r="D1499" s="531" t="s">
        <v>951</v>
      </c>
    </row>
    <row r="1500" spans="1:4">
      <c r="A1500" s="444"/>
      <c r="B1500" s="444"/>
      <c r="C1500" s="527" t="s">
        <v>663</v>
      </c>
      <c r="D1500" s="531" t="s">
        <v>895</v>
      </c>
    </row>
    <row r="1501" spans="1:4">
      <c r="A1501" s="444"/>
      <c r="B1501" s="444"/>
      <c r="C1501" s="527" t="s">
        <v>663</v>
      </c>
      <c r="D1501" s="531" t="s">
        <v>1914</v>
      </c>
    </row>
    <row r="1502" spans="1:4">
      <c r="A1502" s="444"/>
      <c r="B1502" s="444"/>
      <c r="C1502" s="527" t="s">
        <v>663</v>
      </c>
      <c r="D1502" s="531" t="s">
        <v>1915</v>
      </c>
    </row>
    <row r="1503" spans="1:4">
      <c r="A1503" s="444"/>
      <c r="B1503" s="444"/>
      <c r="C1503" s="527" t="s">
        <v>663</v>
      </c>
      <c r="D1503" s="531" t="s">
        <v>203</v>
      </c>
    </row>
    <row r="1504" spans="1:4">
      <c r="A1504" s="444"/>
      <c r="B1504" s="444"/>
      <c r="C1504" s="527" t="s">
        <v>1437</v>
      </c>
      <c r="D1504" s="531" t="s">
        <v>1916</v>
      </c>
    </row>
    <row r="1505" spans="1:4">
      <c r="A1505" s="444"/>
      <c r="B1505" s="444"/>
      <c r="C1505" s="527" t="s">
        <v>663</v>
      </c>
      <c r="D1505" s="531" t="s">
        <v>1491</v>
      </c>
    </row>
    <row r="1506" spans="1:4">
      <c r="A1506" s="444"/>
      <c r="B1506" s="444"/>
      <c r="C1506" s="527" t="s">
        <v>663</v>
      </c>
      <c r="D1506" s="531" t="s">
        <v>1646</v>
      </c>
    </row>
    <row r="1507" spans="1:4">
      <c r="A1507" s="444"/>
      <c r="B1507" s="444"/>
      <c r="C1507" s="527" t="s">
        <v>663</v>
      </c>
      <c r="D1507" s="531" t="s">
        <v>567</v>
      </c>
    </row>
    <row r="1508" spans="1:4">
      <c r="A1508" s="444"/>
      <c r="B1508" s="444"/>
      <c r="C1508" s="527" t="s">
        <v>663</v>
      </c>
      <c r="D1508" s="531" t="s">
        <v>1918</v>
      </c>
    </row>
    <row r="1509" spans="1:4">
      <c r="A1509" s="444"/>
      <c r="B1509" s="444"/>
      <c r="C1509" s="527" t="s">
        <v>663</v>
      </c>
      <c r="D1509" s="531" t="s">
        <v>1919</v>
      </c>
    </row>
    <row r="1510" spans="1:4">
      <c r="A1510" s="444"/>
      <c r="B1510" s="444"/>
      <c r="C1510" s="527" t="s">
        <v>663</v>
      </c>
      <c r="D1510" s="531" t="s">
        <v>1342</v>
      </c>
    </row>
    <row r="1511" spans="1:4">
      <c r="A1511" s="444"/>
      <c r="B1511" s="444"/>
      <c r="C1511" s="527" t="s">
        <v>663</v>
      </c>
      <c r="D1511" s="531" t="s">
        <v>397</v>
      </c>
    </row>
    <row r="1512" spans="1:4">
      <c r="A1512" s="444"/>
      <c r="B1512" s="444"/>
      <c r="C1512" s="527" t="s">
        <v>663</v>
      </c>
      <c r="D1512" s="531" t="s">
        <v>1920</v>
      </c>
    </row>
    <row r="1513" spans="1:4">
      <c r="A1513" s="444"/>
      <c r="B1513" s="444"/>
      <c r="C1513" s="527" t="s">
        <v>663</v>
      </c>
      <c r="D1513" s="531" t="s">
        <v>1823</v>
      </c>
    </row>
    <row r="1514" spans="1:4">
      <c r="A1514" s="444"/>
      <c r="B1514" s="444"/>
      <c r="C1514" s="527" t="s">
        <v>663</v>
      </c>
      <c r="D1514" s="531" t="s">
        <v>969</v>
      </c>
    </row>
    <row r="1515" spans="1:4">
      <c r="A1515" s="444"/>
      <c r="B1515" s="444"/>
      <c r="C1515" s="527" t="s">
        <v>663</v>
      </c>
      <c r="D1515" s="531" t="s">
        <v>1628</v>
      </c>
    </row>
    <row r="1516" spans="1:4">
      <c r="A1516" s="444"/>
      <c r="B1516" s="444"/>
      <c r="C1516" s="527" t="s">
        <v>663</v>
      </c>
      <c r="D1516" s="531" t="s">
        <v>1636</v>
      </c>
    </row>
    <row r="1517" spans="1:4">
      <c r="A1517" s="444"/>
      <c r="B1517" s="444"/>
      <c r="C1517" s="527" t="s">
        <v>663</v>
      </c>
      <c r="D1517" s="531" t="s">
        <v>1221</v>
      </c>
    </row>
    <row r="1518" spans="1:4">
      <c r="A1518" s="444"/>
      <c r="B1518" s="444"/>
      <c r="C1518" s="527" t="s">
        <v>663</v>
      </c>
      <c r="D1518" s="531" t="s">
        <v>1842</v>
      </c>
    </row>
    <row r="1519" spans="1:4">
      <c r="A1519" s="444"/>
      <c r="B1519" s="444"/>
      <c r="C1519" s="527" t="s">
        <v>663</v>
      </c>
      <c r="D1519" s="531" t="s">
        <v>1921</v>
      </c>
    </row>
    <row r="1520" spans="1:4">
      <c r="A1520" s="444"/>
      <c r="B1520" s="444"/>
      <c r="C1520" s="527" t="s">
        <v>663</v>
      </c>
      <c r="D1520" s="531" t="s">
        <v>1922</v>
      </c>
    </row>
    <row r="1521" spans="1:4">
      <c r="A1521" s="444"/>
      <c r="B1521" s="444"/>
      <c r="C1521" s="527" t="s">
        <v>663</v>
      </c>
      <c r="D1521" s="531" t="s">
        <v>1923</v>
      </c>
    </row>
    <row r="1522" spans="1:4">
      <c r="A1522" s="444"/>
      <c r="B1522" s="444"/>
      <c r="C1522" s="527" t="s">
        <v>663</v>
      </c>
      <c r="D1522" s="531" t="s">
        <v>1924</v>
      </c>
    </row>
    <row r="1523" spans="1:4">
      <c r="A1523" s="444"/>
      <c r="B1523" s="444"/>
      <c r="C1523" s="527" t="s">
        <v>663</v>
      </c>
      <c r="D1523" s="531" t="s">
        <v>1781</v>
      </c>
    </row>
    <row r="1524" spans="1:4">
      <c r="A1524" s="444"/>
      <c r="B1524" s="444"/>
      <c r="C1524" s="527" t="s">
        <v>663</v>
      </c>
      <c r="D1524" s="531" t="s">
        <v>1917</v>
      </c>
    </row>
    <row r="1525" spans="1:4">
      <c r="A1525" s="444"/>
      <c r="B1525" s="444"/>
      <c r="C1525" s="527" t="s">
        <v>663</v>
      </c>
      <c r="D1525" s="531" t="s">
        <v>1633</v>
      </c>
    </row>
    <row r="1526" spans="1:4">
      <c r="A1526" s="444"/>
      <c r="B1526" s="444"/>
      <c r="C1526" s="527" t="s">
        <v>663</v>
      </c>
      <c r="D1526" s="531" t="s">
        <v>1925</v>
      </c>
    </row>
    <row r="1527" spans="1:4">
      <c r="A1527" s="444"/>
      <c r="B1527" s="444"/>
      <c r="C1527" s="527" t="s">
        <v>663</v>
      </c>
      <c r="D1527" s="531" t="s">
        <v>1233</v>
      </c>
    </row>
    <row r="1528" spans="1:4">
      <c r="A1528" s="444"/>
      <c r="B1528" s="444"/>
      <c r="C1528" s="527" t="s">
        <v>663</v>
      </c>
      <c r="D1528" s="531" t="s">
        <v>1927</v>
      </c>
    </row>
    <row r="1529" spans="1:4">
      <c r="A1529" s="444"/>
      <c r="B1529" s="444"/>
      <c r="C1529" s="527" t="s">
        <v>663</v>
      </c>
      <c r="D1529" s="531" t="s">
        <v>1928</v>
      </c>
    </row>
    <row r="1530" spans="1:4">
      <c r="A1530" s="444"/>
      <c r="B1530" s="444"/>
      <c r="C1530" s="527" t="s">
        <v>663</v>
      </c>
      <c r="D1530" s="531" t="s">
        <v>1008</v>
      </c>
    </row>
    <row r="1531" spans="1:4">
      <c r="A1531" s="444"/>
      <c r="B1531" s="444"/>
      <c r="C1531" s="527" t="s">
        <v>663</v>
      </c>
      <c r="D1531" s="531" t="s">
        <v>562</v>
      </c>
    </row>
    <row r="1532" spans="1:4">
      <c r="A1532" s="444"/>
      <c r="B1532" s="444"/>
      <c r="C1532" s="527" t="s">
        <v>663</v>
      </c>
      <c r="D1532" s="531" t="s">
        <v>1930</v>
      </c>
    </row>
    <row r="1533" spans="1:4">
      <c r="A1533" s="444"/>
      <c r="B1533" s="444"/>
      <c r="C1533" s="527" t="s">
        <v>663</v>
      </c>
      <c r="D1533" s="531" t="s">
        <v>943</v>
      </c>
    </row>
    <row r="1534" spans="1:4">
      <c r="A1534" s="444"/>
      <c r="B1534" s="444"/>
      <c r="C1534" s="527" t="s">
        <v>663</v>
      </c>
      <c r="D1534" s="531" t="s">
        <v>1931</v>
      </c>
    </row>
    <row r="1535" spans="1:4">
      <c r="A1535" s="444"/>
      <c r="B1535" s="444"/>
      <c r="C1535" s="527" t="s">
        <v>663</v>
      </c>
      <c r="D1535" s="531" t="s">
        <v>1934</v>
      </c>
    </row>
    <row r="1536" spans="1:4">
      <c r="A1536" s="444"/>
      <c r="B1536" s="444"/>
      <c r="C1536" s="527" t="s">
        <v>670</v>
      </c>
      <c r="D1536" s="531" t="s">
        <v>1767</v>
      </c>
    </row>
    <row r="1537" spans="1:4">
      <c r="A1537" s="444"/>
      <c r="B1537" s="444"/>
      <c r="C1537" s="527" t="s">
        <v>670</v>
      </c>
      <c r="D1537" s="531" t="s">
        <v>1935</v>
      </c>
    </row>
    <row r="1538" spans="1:4">
      <c r="A1538" s="444"/>
      <c r="B1538" s="444"/>
      <c r="C1538" s="527" t="s">
        <v>670</v>
      </c>
      <c r="D1538" s="531" t="s">
        <v>1936</v>
      </c>
    </row>
    <row r="1539" spans="1:4">
      <c r="A1539" s="444"/>
      <c r="B1539" s="444"/>
      <c r="C1539" s="527" t="s">
        <v>670</v>
      </c>
      <c r="D1539" s="531" t="s">
        <v>1937</v>
      </c>
    </row>
    <row r="1540" spans="1:4">
      <c r="A1540" s="444"/>
      <c r="B1540" s="444"/>
      <c r="C1540" s="527" t="s">
        <v>670</v>
      </c>
      <c r="D1540" s="531" t="s">
        <v>1939</v>
      </c>
    </row>
    <row r="1541" spans="1:4">
      <c r="A1541" s="444"/>
      <c r="B1541" s="444"/>
      <c r="C1541" s="527" t="s">
        <v>670</v>
      </c>
      <c r="D1541" s="531" t="s">
        <v>1663</v>
      </c>
    </row>
    <row r="1542" spans="1:4">
      <c r="A1542" s="444"/>
      <c r="B1542" s="444"/>
      <c r="C1542" s="527" t="s">
        <v>670</v>
      </c>
      <c r="D1542" s="531" t="s">
        <v>1940</v>
      </c>
    </row>
    <row r="1543" spans="1:4">
      <c r="A1543" s="444"/>
      <c r="B1543" s="444"/>
      <c r="C1543" s="527" t="s">
        <v>670</v>
      </c>
      <c r="D1543" s="531" t="s">
        <v>1941</v>
      </c>
    </row>
    <row r="1544" spans="1:4">
      <c r="A1544" s="444"/>
      <c r="B1544" s="444"/>
      <c r="C1544" s="527" t="s">
        <v>670</v>
      </c>
      <c r="D1544" s="531" t="s">
        <v>1942</v>
      </c>
    </row>
    <row r="1545" spans="1:4">
      <c r="A1545" s="444"/>
      <c r="B1545" s="444"/>
      <c r="C1545" s="527" t="s">
        <v>670</v>
      </c>
      <c r="D1545" s="531" t="s">
        <v>335</v>
      </c>
    </row>
    <row r="1546" spans="1:4">
      <c r="A1546" s="444"/>
      <c r="B1546" s="444"/>
      <c r="C1546" s="527" t="s">
        <v>670</v>
      </c>
      <c r="D1546" s="531" t="s">
        <v>1690</v>
      </c>
    </row>
    <row r="1547" spans="1:4">
      <c r="A1547" s="444"/>
      <c r="B1547" s="444"/>
      <c r="C1547" s="527" t="s">
        <v>670</v>
      </c>
      <c r="D1547" s="531" t="s">
        <v>1513</v>
      </c>
    </row>
    <row r="1548" spans="1:4">
      <c r="A1548" s="444"/>
      <c r="B1548" s="444"/>
      <c r="C1548" s="527" t="s">
        <v>670</v>
      </c>
      <c r="D1548" s="531" t="s">
        <v>1102</v>
      </c>
    </row>
    <row r="1549" spans="1:4">
      <c r="A1549" s="444"/>
      <c r="B1549" s="444"/>
      <c r="C1549" s="527" t="s">
        <v>670</v>
      </c>
      <c r="D1549" s="531" t="s">
        <v>537</v>
      </c>
    </row>
    <row r="1550" spans="1:4">
      <c r="A1550" s="444"/>
      <c r="B1550" s="444"/>
      <c r="C1550" s="527" t="s">
        <v>670</v>
      </c>
      <c r="D1550" s="531" t="s">
        <v>1943</v>
      </c>
    </row>
    <row r="1551" spans="1:4">
      <c r="A1551" s="444"/>
      <c r="B1551" s="444"/>
      <c r="C1551" s="527" t="s">
        <v>670</v>
      </c>
      <c r="D1551" s="531" t="s">
        <v>297</v>
      </c>
    </row>
    <row r="1552" spans="1:4">
      <c r="A1552" s="444"/>
      <c r="B1552" s="444"/>
      <c r="C1552" s="527" t="s">
        <v>670</v>
      </c>
      <c r="D1552" s="531" t="s">
        <v>58</v>
      </c>
    </row>
    <row r="1553" spans="1:4">
      <c r="A1553" s="444"/>
      <c r="B1553" s="444"/>
      <c r="C1553" s="527" t="s">
        <v>670</v>
      </c>
      <c r="D1553" s="531" t="s">
        <v>1945</v>
      </c>
    </row>
    <row r="1554" spans="1:4">
      <c r="A1554" s="444"/>
      <c r="B1554" s="444"/>
      <c r="C1554" s="527" t="s">
        <v>670</v>
      </c>
      <c r="D1554" s="531" t="s">
        <v>1419</v>
      </c>
    </row>
    <row r="1555" spans="1:4">
      <c r="A1555" s="444"/>
      <c r="B1555" s="444"/>
      <c r="C1555" s="527" t="s">
        <v>670</v>
      </c>
      <c r="D1555" s="531" t="s">
        <v>1015</v>
      </c>
    </row>
    <row r="1556" spans="1:4">
      <c r="A1556" s="444"/>
      <c r="B1556" s="444"/>
      <c r="C1556" s="527" t="s">
        <v>683</v>
      </c>
      <c r="D1556" s="531" t="s">
        <v>882</v>
      </c>
    </row>
    <row r="1557" spans="1:4">
      <c r="A1557" s="444"/>
      <c r="B1557" s="444"/>
      <c r="C1557" s="527" t="s">
        <v>683</v>
      </c>
      <c r="D1557" s="531" t="s">
        <v>10</v>
      </c>
    </row>
    <row r="1558" spans="1:4">
      <c r="A1558" s="444"/>
      <c r="B1558" s="444"/>
      <c r="C1558" s="527" t="s">
        <v>683</v>
      </c>
      <c r="D1558" s="531" t="s">
        <v>305</v>
      </c>
    </row>
    <row r="1559" spans="1:4">
      <c r="A1559" s="444"/>
      <c r="B1559" s="444"/>
      <c r="C1559" s="527" t="s">
        <v>683</v>
      </c>
      <c r="D1559" s="531" t="s">
        <v>1793</v>
      </c>
    </row>
    <row r="1560" spans="1:4">
      <c r="A1560" s="444"/>
      <c r="B1560" s="444"/>
      <c r="C1560" s="527" t="s">
        <v>683</v>
      </c>
      <c r="D1560" s="531" t="s">
        <v>1946</v>
      </c>
    </row>
    <row r="1561" spans="1:4">
      <c r="A1561" s="444"/>
      <c r="B1561" s="444"/>
      <c r="C1561" s="527" t="s">
        <v>683</v>
      </c>
      <c r="D1561" s="531" t="s">
        <v>1086</v>
      </c>
    </row>
    <row r="1562" spans="1:4">
      <c r="A1562" s="444"/>
      <c r="B1562" s="444"/>
      <c r="C1562" s="527" t="s">
        <v>683</v>
      </c>
      <c r="D1562" s="531" t="s">
        <v>1947</v>
      </c>
    </row>
    <row r="1563" spans="1:4">
      <c r="A1563" s="444"/>
      <c r="B1563" s="444"/>
      <c r="C1563" s="527" t="s">
        <v>683</v>
      </c>
      <c r="D1563" s="531" t="s">
        <v>1948</v>
      </c>
    </row>
    <row r="1564" spans="1:4">
      <c r="A1564" s="444"/>
      <c r="B1564" s="444"/>
      <c r="C1564" s="527" t="s">
        <v>683</v>
      </c>
      <c r="D1564" s="531" t="s">
        <v>724</v>
      </c>
    </row>
    <row r="1565" spans="1:4">
      <c r="A1565" s="444"/>
      <c r="B1565" s="444"/>
      <c r="C1565" s="527" t="s">
        <v>683</v>
      </c>
      <c r="D1565" s="531" t="s">
        <v>1480</v>
      </c>
    </row>
    <row r="1566" spans="1:4">
      <c r="A1566" s="444"/>
      <c r="B1566" s="444"/>
      <c r="C1566" s="527" t="s">
        <v>683</v>
      </c>
      <c r="D1566" s="531" t="s">
        <v>1725</v>
      </c>
    </row>
    <row r="1567" spans="1:4">
      <c r="A1567" s="444"/>
      <c r="B1567" s="444"/>
      <c r="C1567" s="527" t="s">
        <v>683</v>
      </c>
      <c r="D1567" s="531" t="s">
        <v>1248</v>
      </c>
    </row>
    <row r="1568" spans="1:4">
      <c r="A1568" s="444"/>
      <c r="B1568" s="444"/>
      <c r="C1568" s="527" t="s">
        <v>683</v>
      </c>
      <c r="D1568" s="531" t="s">
        <v>1873</v>
      </c>
    </row>
    <row r="1569" spans="1:4">
      <c r="A1569" s="444"/>
      <c r="B1569" s="444"/>
      <c r="C1569" s="527" t="s">
        <v>683</v>
      </c>
      <c r="D1569" s="531" t="s">
        <v>1441</v>
      </c>
    </row>
    <row r="1570" spans="1:4">
      <c r="A1570" s="444"/>
      <c r="B1570" s="444"/>
      <c r="C1570" s="527" t="s">
        <v>683</v>
      </c>
      <c r="D1570" s="531" t="s">
        <v>578</v>
      </c>
    </row>
    <row r="1571" spans="1:4">
      <c r="A1571" s="444"/>
      <c r="B1571" s="444"/>
      <c r="C1571" s="527" t="s">
        <v>683</v>
      </c>
      <c r="D1571" s="531" t="s">
        <v>1949</v>
      </c>
    </row>
    <row r="1572" spans="1:4">
      <c r="A1572" s="444"/>
      <c r="B1572" s="444"/>
      <c r="C1572" s="527" t="s">
        <v>683</v>
      </c>
      <c r="D1572" s="531" t="s">
        <v>1950</v>
      </c>
    </row>
    <row r="1573" spans="1:4">
      <c r="A1573" s="444"/>
      <c r="B1573" s="444"/>
      <c r="C1573" s="527" t="s">
        <v>683</v>
      </c>
      <c r="D1573" s="531" t="s">
        <v>1951</v>
      </c>
    </row>
    <row r="1574" spans="1:4">
      <c r="A1574" s="444"/>
      <c r="B1574" s="444"/>
      <c r="C1574" s="527" t="s">
        <v>683</v>
      </c>
      <c r="D1574" s="531" t="s">
        <v>1952</v>
      </c>
    </row>
    <row r="1575" spans="1:4">
      <c r="A1575" s="444"/>
      <c r="B1575" s="444"/>
      <c r="C1575" s="527" t="s">
        <v>683</v>
      </c>
      <c r="D1575" s="531" t="s">
        <v>891</v>
      </c>
    </row>
    <row r="1576" spans="1:4">
      <c r="A1576" s="444"/>
      <c r="B1576" s="444"/>
      <c r="C1576" s="527" t="s">
        <v>683</v>
      </c>
      <c r="D1576" s="531" t="s">
        <v>977</v>
      </c>
    </row>
    <row r="1577" spans="1:4">
      <c r="A1577" s="444"/>
      <c r="B1577" s="444"/>
      <c r="C1577" s="527" t="s">
        <v>686</v>
      </c>
      <c r="D1577" s="531" t="s">
        <v>1954</v>
      </c>
    </row>
    <row r="1578" spans="1:4">
      <c r="A1578" s="444"/>
      <c r="B1578" s="444"/>
      <c r="C1578" s="527" t="s">
        <v>686</v>
      </c>
      <c r="D1578" s="531" t="s">
        <v>1955</v>
      </c>
    </row>
    <row r="1579" spans="1:4">
      <c r="A1579" s="444"/>
      <c r="B1579" s="444"/>
      <c r="C1579" s="527" t="s">
        <v>686</v>
      </c>
      <c r="D1579" s="531" t="s">
        <v>1933</v>
      </c>
    </row>
    <row r="1580" spans="1:4">
      <c r="A1580" s="444"/>
      <c r="B1580" s="444"/>
      <c r="C1580" s="527" t="s">
        <v>686</v>
      </c>
      <c r="D1580" s="531" t="s">
        <v>1956</v>
      </c>
    </row>
    <row r="1581" spans="1:4">
      <c r="A1581" s="444"/>
      <c r="B1581" s="444"/>
      <c r="C1581" s="527" t="s">
        <v>686</v>
      </c>
      <c r="D1581" s="531" t="s">
        <v>1957</v>
      </c>
    </row>
    <row r="1582" spans="1:4">
      <c r="A1582" s="444"/>
      <c r="B1582" s="444"/>
      <c r="C1582" s="527" t="s">
        <v>686</v>
      </c>
      <c r="D1582" s="531" t="s">
        <v>1958</v>
      </c>
    </row>
    <row r="1583" spans="1:4">
      <c r="A1583" s="444"/>
      <c r="B1583" s="444"/>
      <c r="C1583" s="527" t="s">
        <v>686</v>
      </c>
      <c r="D1583" s="531" t="s">
        <v>457</v>
      </c>
    </row>
    <row r="1584" spans="1:4">
      <c r="A1584" s="444"/>
      <c r="B1584" s="444"/>
      <c r="C1584" s="527" t="s">
        <v>686</v>
      </c>
      <c r="D1584" s="531" t="s">
        <v>1959</v>
      </c>
    </row>
    <row r="1585" spans="1:4">
      <c r="A1585" s="444"/>
      <c r="B1585" s="444"/>
      <c r="C1585" s="527" t="s">
        <v>686</v>
      </c>
      <c r="D1585" s="531" t="s">
        <v>351</v>
      </c>
    </row>
    <row r="1586" spans="1:4">
      <c r="A1586" s="444"/>
      <c r="B1586" s="444"/>
      <c r="C1586" s="527" t="s">
        <v>686</v>
      </c>
      <c r="D1586" s="531" t="s">
        <v>1887</v>
      </c>
    </row>
    <row r="1587" spans="1:4">
      <c r="A1587" s="444"/>
      <c r="B1587" s="444"/>
      <c r="C1587" s="527" t="s">
        <v>686</v>
      </c>
      <c r="D1587" s="531" t="s">
        <v>1960</v>
      </c>
    </row>
    <row r="1588" spans="1:4">
      <c r="A1588" s="444"/>
      <c r="B1588" s="444"/>
      <c r="C1588" s="527" t="s">
        <v>686</v>
      </c>
      <c r="D1588" s="531" t="s">
        <v>1277</v>
      </c>
    </row>
    <row r="1589" spans="1:4">
      <c r="A1589" s="444"/>
      <c r="B1589" s="444"/>
      <c r="C1589" s="527" t="s">
        <v>686</v>
      </c>
      <c r="D1589" s="531" t="s">
        <v>425</v>
      </c>
    </row>
    <row r="1590" spans="1:4">
      <c r="A1590" s="444"/>
      <c r="B1590" s="444"/>
      <c r="C1590" s="527" t="s">
        <v>686</v>
      </c>
      <c r="D1590" s="531" t="s">
        <v>1961</v>
      </c>
    </row>
    <row r="1591" spans="1:4">
      <c r="A1591" s="444"/>
      <c r="B1591" s="444"/>
      <c r="C1591" s="527" t="s">
        <v>686</v>
      </c>
      <c r="D1591" s="531" t="s">
        <v>1253</v>
      </c>
    </row>
    <row r="1592" spans="1:4">
      <c r="A1592" s="444"/>
      <c r="B1592" s="444"/>
      <c r="C1592" s="527" t="s">
        <v>686</v>
      </c>
      <c r="D1592" s="531" t="s">
        <v>1962</v>
      </c>
    </row>
    <row r="1593" spans="1:4">
      <c r="A1593" s="444"/>
      <c r="B1593" s="444"/>
      <c r="C1593" s="527" t="s">
        <v>686</v>
      </c>
      <c r="D1593" s="531" t="s">
        <v>1734</v>
      </c>
    </row>
    <row r="1594" spans="1:4">
      <c r="A1594" s="444"/>
      <c r="B1594" s="444"/>
      <c r="C1594" s="527" t="s">
        <v>686</v>
      </c>
      <c r="D1594" s="531" t="s">
        <v>1427</v>
      </c>
    </row>
    <row r="1595" spans="1:4">
      <c r="A1595" s="444"/>
      <c r="B1595" s="444"/>
      <c r="C1595" s="527" t="s">
        <v>686</v>
      </c>
      <c r="D1595" s="531" t="s">
        <v>1944</v>
      </c>
    </row>
    <row r="1596" spans="1:4">
      <c r="A1596" s="444"/>
      <c r="B1596" s="444"/>
      <c r="C1596" s="527" t="s">
        <v>686</v>
      </c>
      <c r="D1596" s="531" t="s">
        <v>498</v>
      </c>
    </row>
    <row r="1597" spans="1:4">
      <c r="A1597" s="444"/>
      <c r="B1597" s="444"/>
      <c r="C1597" s="527" t="s">
        <v>686</v>
      </c>
      <c r="D1597" s="531" t="s">
        <v>1963</v>
      </c>
    </row>
    <row r="1598" spans="1:4">
      <c r="A1598" s="444"/>
      <c r="B1598" s="444"/>
      <c r="C1598" s="527" t="s">
        <v>686</v>
      </c>
      <c r="D1598" s="531" t="s">
        <v>1083</v>
      </c>
    </row>
    <row r="1599" spans="1:4">
      <c r="A1599" s="444"/>
      <c r="B1599" s="444"/>
      <c r="C1599" s="527" t="s">
        <v>686</v>
      </c>
      <c r="D1599" s="531" t="s">
        <v>618</v>
      </c>
    </row>
    <row r="1600" spans="1:4">
      <c r="A1600" s="444"/>
      <c r="B1600" s="444"/>
      <c r="C1600" s="527" t="s">
        <v>686</v>
      </c>
      <c r="D1600" s="531" t="s">
        <v>1964</v>
      </c>
    </row>
    <row r="1601" spans="1:4">
      <c r="A1601" s="444"/>
      <c r="B1601" s="444"/>
      <c r="C1601" s="527" t="s">
        <v>686</v>
      </c>
      <c r="D1601" s="531" t="s">
        <v>1668</v>
      </c>
    </row>
    <row r="1602" spans="1:4">
      <c r="A1602" s="444"/>
      <c r="B1602" s="444"/>
      <c r="C1602" s="527" t="s">
        <v>686</v>
      </c>
      <c r="D1602" s="531" t="s">
        <v>1965</v>
      </c>
    </row>
    <row r="1603" spans="1:4">
      <c r="A1603" s="444"/>
      <c r="B1603" s="444"/>
      <c r="C1603" s="527" t="s">
        <v>686</v>
      </c>
      <c r="D1603" s="531" t="s">
        <v>40</v>
      </c>
    </row>
    <row r="1604" spans="1:4">
      <c r="A1604" s="444"/>
      <c r="B1604" s="444"/>
      <c r="C1604" s="527" t="s">
        <v>686</v>
      </c>
      <c r="D1604" s="531" t="s">
        <v>1966</v>
      </c>
    </row>
    <row r="1605" spans="1:4">
      <c r="A1605" s="444"/>
      <c r="B1605" s="444"/>
      <c r="C1605" s="527" t="s">
        <v>686</v>
      </c>
      <c r="D1605" s="531" t="s">
        <v>102</v>
      </c>
    </row>
    <row r="1606" spans="1:4">
      <c r="A1606" s="444"/>
      <c r="B1606" s="444"/>
      <c r="C1606" s="527" t="s">
        <v>686</v>
      </c>
      <c r="D1606" s="531" t="s">
        <v>1813</v>
      </c>
    </row>
    <row r="1607" spans="1:4">
      <c r="A1607" s="444"/>
      <c r="B1607" s="444"/>
      <c r="C1607" s="527" t="s">
        <v>686</v>
      </c>
      <c r="D1607" s="531" t="s">
        <v>659</v>
      </c>
    </row>
    <row r="1608" spans="1:4">
      <c r="A1608" s="444"/>
      <c r="B1608" s="444"/>
      <c r="C1608" s="527" t="s">
        <v>686</v>
      </c>
      <c r="D1608" s="531" t="s">
        <v>1499</v>
      </c>
    </row>
    <row r="1609" spans="1:4">
      <c r="A1609" s="444"/>
      <c r="B1609" s="444"/>
      <c r="C1609" s="527" t="s">
        <v>686</v>
      </c>
      <c r="D1609" s="531" t="s">
        <v>1323</v>
      </c>
    </row>
    <row r="1610" spans="1:4">
      <c r="A1610" s="444"/>
      <c r="B1610" s="444"/>
      <c r="C1610" s="527" t="s">
        <v>686</v>
      </c>
      <c r="D1610" s="531" t="s">
        <v>1967</v>
      </c>
    </row>
    <row r="1611" spans="1:4">
      <c r="A1611" s="444"/>
      <c r="B1611" s="444"/>
      <c r="C1611" s="527" t="s">
        <v>686</v>
      </c>
      <c r="D1611" s="531" t="s">
        <v>1968</v>
      </c>
    </row>
    <row r="1612" spans="1:4">
      <c r="A1612" s="444"/>
      <c r="B1612" s="444"/>
      <c r="C1612" s="527" t="s">
        <v>686</v>
      </c>
      <c r="D1612" s="531" t="s">
        <v>1818</v>
      </c>
    </row>
    <row r="1613" spans="1:4">
      <c r="A1613" s="444"/>
      <c r="B1613" s="444"/>
      <c r="C1613" s="527" t="s">
        <v>686</v>
      </c>
      <c r="D1613" s="531" t="s">
        <v>186</v>
      </c>
    </row>
    <row r="1614" spans="1:4">
      <c r="A1614" s="444"/>
      <c r="B1614" s="444"/>
      <c r="C1614" s="527" t="s">
        <v>686</v>
      </c>
      <c r="D1614" s="531" t="s">
        <v>1969</v>
      </c>
    </row>
    <row r="1615" spans="1:4">
      <c r="A1615" s="444"/>
      <c r="B1615" s="444"/>
      <c r="C1615" s="527" t="s">
        <v>686</v>
      </c>
      <c r="D1615" s="531" t="s">
        <v>1420</v>
      </c>
    </row>
    <row r="1616" spans="1:4">
      <c r="A1616" s="444"/>
      <c r="B1616" s="444"/>
      <c r="C1616" s="527" t="s">
        <v>686</v>
      </c>
      <c r="D1616" s="531" t="s">
        <v>309</v>
      </c>
    </row>
    <row r="1617" spans="1:4">
      <c r="A1617" s="444"/>
      <c r="B1617" s="444"/>
      <c r="C1617" s="527" t="s">
        <v>686</v>
      </c>
      <c r="D1617" s="531" t="s">
        <v>975</v>
      </c>
    </row>
    <row r="1618" spans="1:4">
      <c r="A1618" s="444"/>
      <c r="B1618" s="444"/>
      <c r="C1618" s="527" t="s">
        <v>686</v>
      </c>
      <c r="D1618" s="531" t="s">
        <v>598</v>
      </c>
    </row>
    <row r="1619" spans="1:4">
      <c r="A1619" s="444"/>
      <c r="B1619" s="444"/>
      <c r="C1619" s="527" t="s">
        <v>686</v>
      </c>
      <c r="D1619" s="531" t="s">
        <v>210</v>
      </c>
    </row>
    <row r="1620" spans="1:4">
      <c r="A1620" s="444"/>
      <c r="B1620" s="444"/>
      <c r="C1620" s="527" t="s">
        <v>686</v>
      </c>
      <c r="D1620" s="531" t="s">
        <v>1376</v>
      </c>
    </row>
    <row r="1621" spans="1:4">
      <c r="A1621" s="444"/>
      <c r="B1621" s="444"/>
      <c r="C1621" s="527" t="s">
        <v>686</v>
      </c>
      <c r="D1621" s="531" t="s">
        <v>1970</v>
      </c>
    </row>
    <row r="1622" spans="1:4">
      <c r="A1622" s="444"/>
      <c r="B1622" s="444"/>
      <c r="C1622" s="527" t="s">
        <v>519</v>
      </c>
      <c r="D1622" s="531" t="s">
        <v>433</v>
      </c>
    </row>
    <row r="1623" spans="1:4">
      <c r="A1623" s="444"/>
      <c r="B1623" s="444"/>
      <c r="C1623" s="527" t="s">
        <v>519</v>
      </c>
      <c r="D1623" s="531" t="s">
        <v>147</v>
      </c>
    </row>
    <row r="1624" spans="1:4">
      <c r="A1624" s="444"/>
      <c r="B1624" s="444"/>
      <c r="C1624" s="527" t="s">
        <v>519</v>
      </c>
      <c r="D1624" s="531" t="s">
        <v>1971</v>
      </c>
    </row>
    <row r="1625" spans="1:4">
      <c r="A1625" s="444"/>
      <c r="B1625" s="444"/>
      <c r="C1625" s="527" t="s">
        <v>519</v>
      </c>
      <c r="D1625" s="531" t="s">
        <v>1972</v>
      </c>
    </row>
    <row r="1626" spans="1:4">
      <c r="A1626" s="444"/>
      <c r="B1626" s="444"/>
      <c r="C1626" s="527" t="s">
        <v>519</v>
      </c>
      <c r="D1626" s="531" t="s">
        <v>898</v>
      </c>
    </row>
    <row r="1627" spans="1:4">
      <c r="A1627" s="444"/>
      <c r="B1627" s="444"/>
      <c r="C1627" s="527" t="s">
        <v>519</v>
      </c>
      <c r="D1627" s="531" t="s">
        <v>1974</v>
      </c>
    </row>
    <row r="1628" spans="1:4">
      <c r="A1628" s="444"/>
      <c r="B1628" s="444"/>
      <c r="C1628" s="527" t="s">
        <v>519</v>
      </c>
      <c r="D1628" s="531" t="s">
        <v>1890</v>
      </c>
    </row>
    <row r="1629" spans="1:4">
      <c r="A1629" s="444"/>
      <c r="B1629" s="444"/>
      <c r="C1629" s="527" t="s">
        <v>519</v>
      </c>
      <c r="D1629" s="531" t="s">
        <v>625</v>
      </c>
    </row>
    <row r="1630" spans="1:4">
      <c r="A1630" s="444"/>
      <c r="B1630" s="444"/>
      <c r="C1630" s="527" t="s">
        <v>519</v>
      </c>
      <c r="D1630" s="531" t="s">
        <v>1975</v>
      </c>
    </row>
    <row r="1631" spans="1:4">
      <c r="A1631" s="444"/>
      <c r="B1631" s="444"/>
      <c r="C1631" s="527" t="s">
        <v>519</v>
      </c>
      <c r="D1631" s="531" t="s">
        <v>1254</v>
      </c>
    </row>
    <row r="1632" spans="1:4">
      <c r="A1632" s="444"/>
      <c r="B1632" s="444"/>
      <c r="C1632" s="527" t="s">
        <v>519</v>
      </c>
      <c r="D1632" s="531" t="s">
        <v>1976</v>
      </c>
    </row>
    <row r="1633" spans="1:4">
      <c r="A1633" s="444"/>
      <c r="B1633" s="444"/>
      <c r="C1633" s="527" t="s">
        <v>519</v>
      </c>
      <c r="D1633" s="531" t="s">
        <v>788</v>
      </c>
    </row>
    <row r="1634" spans="1:4">
      <c r="A1634" s="444"/>
      <c r="B1634" s="444"/>
      <c r="C1634" s="527" t="s">
        <v>519</v>
      </c>
      <c r="D1634" s="531" t="s">
        <v>1977</v>
      </c>
    </row>
    <row r="1635" spans="1:4">
      <c r="A1635" s="444"/>
      <c r="B1635" s="444"/>
      <c r="C1635" s="527" t="s">
        <v>519</v>
      </c>
      <c r="D1635" s="531" t="s">
        <v>1978</v>
      </c>
    </row>
    <row r="1636" spans="1:4">
      <c r="A1636" s="444"/>
      <c r="B1636" s="444"/>
      <c r="C1636" s="527" t="s">
        <v>519</v>
      </c>
      <c r="D1636" s="531" t="s">
        <v>1979</v>
      </c>
    </row>
    <row r="1637" spans="1:4">
      <c r="A1637" s="444"/>
      <c r="B1637" s="444"/>
      <c r="C1637" s="527" t="s">
        <v>519</v>
      </c>
      <c r="D1637" s="531" t="s">
        <v>1980</v>
      </c>
    </row>
    <row r="1638" spans="1:4">
      <c r="A1638" s="444"/>
      <c r="B1638" s="444"/>
      <c r="C1638" s="527" t="s">
        <v>519</v>
      </c>
      <c r="D1638" s="531" t="s">
        <v>1981</v>
      </c>
    </row>
    <row r="1639" spans="1:4">
      <c r="A1639" s="444"/>
      <c r="B1639" s="444"/>
      <c r="C1639" s="527" t="s">
        <v>519</v>
      </c>
      <c r="D1639" s="531" t="s">
        <v>844</v>
      </c>
    </row>
    <row r="1640" spans="1:4">
      <c r="A1640" s="444"/>
      <c r="B1640" s="444"/>
      <c r="C1640" s="527" t="s">
        <v>12</v>
      </c>
      <c r="D1640" s="531" t="s">
        <v>960</v>
      </c>
    </row>
    <row r="1641" spans="1:4">
      <c r="A1641" s="444"/>
      <c r="B1641" s="444"/>
      <c r="C1641" s="527" t="s">
        <v>12</v>
      </c>
      <c r="D1641" s="531" t="s">
        <v>1982</v>
      </c>
    </row>
    <row r="1642" spans="1:4">
      <c r="A1642" s="444"/>
      <c r="B1642" s="444"/>
      <c r="C1642" s="527" t="s">
        <v>12</v>
      </c>
      <c r="D1642" s="531" t="s">
        <v>1882</v>
      </c>
    </row>
    <row r="1643" spans="1:4">
      <c r="A1643" s="444"/>
      <c r="B1643" s="444"/>
      <c r="C1643" s="527" t="s">
        <v>12</v>
      </c>
      <c r="D1643" s="531" t="s">
        <v>1983</v>
      </c>
    </row>
    <row r="1644" spans="1:4">
      <c r="A1644" s="444"/>
      <c r="B1644" s="444"/>
      <c r="C1644" s="527" t="s">
        <v>12</v>
      </c>
      <c r="D1644" s="531" t="s">
        <v>1984</v>
      </c>
    </row>
    <row r="1645" spans="1:4">
      <c r="A1645" s="444"/>
      <c r="B1645" s="444"/>
      <c r="C1645" s="527" t="s">
        <v>12</v>
      </c>
      <c r="D1645" s="531" t="s">
        <v>1637</v>
      </c>
    </row>
    <row r="1646" spans="1:4">
      <c r="A1646" s="444"/>
      <c r="B1646" s="444"/>
      <c r="C1646" s="527" t="s">
        <v>12</v>
      </c>
      <c r="D1646" s="531" t="s">
        <v>1680</v>
      </c>
    </row>
    <row r="1647" spans="1:4">
      <c r="A1647" s="444"/>
      <c r="B1647" s="444"/>
      <c r="C1647" s="527" t="s">
        <v>12</v>
      </c>
      <c r="D1647" s="531" t="s">
        <v>134</v>
      </c>
    </row>
    <row r="1648" spans="1:4">
      <c r="A1648" s="444"/>
      <c r="B1648" s="444"/>
      <c r="C1648" s="527" t="s">
        <v>12</v>
      </c>
      <c r="D1648" s="531" t="s">
        <v>759</v>
      </c>
    </row>
    <row r="1649" spans="1:4">
      <c r="A1649" s="444"/>
      <c r="B1649" s="444"/>
      <c r="C1649" s="527" t="s">
        <v>12</v>
      </c>
      <c r="D1649" s="531" t="s">
        <v>1985</v>
      </c>
    </row>
    <row r="1650" spans="1:4">
      <c r="A1650" s="444"/>
      <c r="B1650" s="444"/>
      <c r="C1650" s="527" t="s">
        <v>12</v>
      </c>
      <c r="D1650" s="531" t="s">
        <v>411</v>
      </c>
    </row>
    <row r="1651" spans="1:4">
      <c r="A1651" s="444"/>
      <c r="B1651" s="444"/>
      <c r="C1651" s="527" t="s">
        <v>12</v>
      </c>
      <c r="D1651" s="531" t="s">
        <v>1867</v>
      </c>
    </row>
    <row r="1652" spans="1:4">
      <c r="A1652" s="444"/>
      <c r="B1652" s="444"/>
      <c r="C1652" s="527" t="s">
        <v>12</v>
      </c>
      <c r="D1652" s="531" t="s">
        <v>1807</v>
      </c>
    </row>
    <row r="1653" spans="1:4">
      <c r="A1653" s="444"/>
      <c r="B1653" s="444"/>
      <c r="C1653" s="527" t="s">
        <v>12</v>
      </c>
      <c r="D1653" s="531" t="s">
        <v>1268</v>
      </c>
    </row>
    <row r="1654" spans="1:4">
      <c r="A1654" s="444"/>
      <c r="B1654" s="444"/>
      <c r="C1654" s="527" t="s">
        <v>12</v>
      </c>
      <c r="D1654" s="531" t="s">
        <v>252</v>
      </c>
    </row>
    <row r="1655" spans="1:4">
      <c r="A1655" s="444"/>
      <c r="B1655" s="444"/>
      <c r="C1655" s="527" t="s">
        <v>12</v>
      </c>
      <c r="D1655" s="531" t="s">
        <v>660</v>
      </c>
    </row>
    <row r="1656" spans="1:4">
      <c r="A1656" s="444"/>
      <c r="B1656" s="444"/>
      <c r="C1656" s="527" t="s">
        <v>12</v>
      </c>
      <c r="D1656" s="531" t="s">
        <v>392</v>
      </c>
    </row>
    <row r="1657" spans="1:4">
      <c r="A1657" s="444"/>
      <c r="B1657" s="444"/>
      <c r="C1657" s="527" t="s">
        <v>12</v>
      </c>
      <c r="D1657" s="531" t="s">
        <v>393</v>
      </c>
    </row>
    <row r="1658" spans="1:4">
      <c r="A1658" s="444"/>
      <c r="B1658" s="444"/>
      <c r="C1658" s="527" t="s">
        <v>12</v>
      </c>
      <c r="D1658" s="531" t="s">
        <v>1986</v>
      </c>
    </row>
    <row r="1659" spans="1:4">
      <c r="A1659" s="444"/>
      <c r="B1659" s="444"/>
      <c r="C1659" s="527" t="s">
        <v>12</v>
      </c>
      <c r="D1659" s="531" t="s">
        <v>1932</v>
      </c>
    </row>
    <row r="1660" spans="1:4">
      <c r="A1660" s="444"/>
      <c r="B1660" s="444"/>
      <c r="C1660" s="527" t="s">
        <v>12</v>
      </c>
      <c r="D1660" s="531" t="s">
        <v>1987</v>
      </c>
    </row>
    <row r="1661" spans="1:4">
      <c r="A1661" s="444"/>
      <c r="B1661" s="444"/>
      <c r="C1661" s="527" t="s">
        <v>12</v>
      </c>
      <c r="D1661" s="531" t="s">
        <v>37</v>
      </c>
    </row>
    <row r="1662" spans="1:4">
      <c r="A1662" s="444"/>
      <c r="B1662" s="444"/>
      <c r="C1662" s="527" t="s">
        <v>12</v>
      </c>
      <c r="D1662" s="531" t="s">
        <v>905</v>
      </c>
    </row>
    <row r="1663" spans="1:4">
      <c r="A1663" s="444"/>
      <c r="B1663" s="444"/>
      <c r="C1663" s="527" t="s">
        <v>12</v>
      </c>
      <c r="D1663" s="531" t="s">
        <v>1988</v>
      </c>
    </row>
    <row r="1664" spans="1:4">
      <c r="A1664" s="444"/>
      <c r="B1664" s="444"/>
      <c r="C1664" s="527" t="s">
        <v>12</v>
      </c>
      <c r="D1664" s="531" t="s">
        <v>1989</v>
      </c>
    </row>
    <row r="1665" spans="1:4">
      <c r="A1665" s="444"/>
      <c r="B1665" s="444"/>
      <c r="C1665" s="527" t="s">
        <v>12</v>
      </c>
      <c r="D1665" s="531" t="s">
        <v>1990</v>
      </c>
    </row>
    <row r="1666" spans="1:4">
      <c r="A1666" s="444"/>
      <c r="B1666" s="444"/>
      <c r="C1666" s="527" t="s">
        <v>163</v>
      </c>
      <c r="D1666" s="531" t="s">
        <v>482</v>
      </c>
    </row>
    <row r="1667" spans="1:4">
      <c r="A1667" s="444"/>
      <c r="B1667" s="444"/>
      <c r="C1667" s="527" t="s">
        <v>163</v>
      </c>
      <c r="D1667" s="531" t="s">
        <v>1991</v>
      </c>
    </row>
    <row r="1668" spans="1:4">
      <c r="A1668" s="444"/>
      <c r="B1668" s="444"/>
      <c r="C1668" s="527" t="s">
        <v>163</v>
      </c>
      <c r="D1668" s="531" t="s">
        <v>1194</v>
      </c>
    </row>
    <row r="1669" spans="1:4">
      <c r="A1669" s="444"/>
      <c r="B1669" s="444"/>
      <c r="C1669" s="527" t="s">
        <v>163</v>
      </c>
      <c r="D1669" s="531" t="s">
        <v>1992</v>
      </c>
    </row>
    <row r="1670" spans="1:4">
      <c r="A1670" s="444"/>
      <c r="B1670" s="444"/>
      <c r="C1670" s="527" t="s">
        <v>163</v>
      </c>
      <c r="D1670" s="531" t="s">
        <v>1567</v>
      </c>
    </row>
    <row r="1671" spans="1:4">
      <c r="A1671" s="444"/>
      <c r="B1671" s="444"/>
      <c r="C1671" s="527" t="s">
        <v>163</v>
      </c>
      <c r="D1671" s="531" t="s">
        <v>1994</v>
      </c>
    </row>
    <row r="1672" spans="1:4">
      <c r="A1672" s="444"/>
      <c r="B1672" s="444"/>
      <c r="C1672" s="527" t="s">
        <v>163</v>
      </c>
      <c r="D1672" s="531" t="s">
        <v>1995</v>
      </c>
    </row>
    <row r="1673" spans="1:4">
      <c r="A1673" s="444"/>
      <c r="B1673" s="444"/>
      <c r="C1673" s="527" t="s">
        <v>163</v>
      </c>
      <c r="D1673" s="531" t="s">
        <v>151</v>
      </c>
    </row>
    <row r="1674" spans="1:4">
      <c r="A1674" s="444"/>
      <c r="B1674" s="444"/>
      <c r="C1674" s="527" t="s">
        <v>163</v>
      </c>
      <c r="D1674" s="531" t="s">
        <v>1421</v>
      </c>
    </row>
    <row r="1675" spans="1:4">
      <c r="A1675" s="444"/>
      <c r="B1675" s="444"/>
      <c r="C1675" s="527" t="s">
        <v>163</v>
      </c>
      <c r="D1675" s="531" t="s">
        <v>1996</v>
      </c>
    </row>
    <row r="1676" spans="1:4">
      <c r="A1676" s="444"/>
      <c r="B1676" s="444"/>
      <c r="C1676" s="527" t="s">
        <v>163</v>
      </c>
      <c r="D1676" s="531" t="s">
        <v>1997</v>
      </c>
    </row>
    <row r="1677" spans="1:4">
      <c r="A1677" s="444"/>
      <c r="B1677" s="444"/>
      <c r="C1677" s="527" t="s">
        <v>163</v>
      </c>
      <c r="D1677" s="531" t="s">
        <v>1998</v>
      </c>
    </row>
    <row r="1678" spans="1:4">
      <c r="A1678" s="444"/>
      <c r="B1678" s="444"/>
      <c r="C1678" s="527" t="s">
        <v>163</v>
      </c>
      <c r="D1678" s="531" t="s">
        <v>243</v>
      </c>
    </row>
    <row r="1679" spans="1:4">
      <c r="A1679" s="444"/>
      <c r="B1679" s="444"/>
      <c r="C1679" s="527" t="s">
        <v>163</v>
      </c>
      <c r="D1679" s="531" t="s">
        <v>1999</v>
      </c>
    </row>
    <row r="1680" spans="1:4">
      <c r="A1680" s="444"/>
      <c r="B1680" s="444"/>
      <c r="C1680" s="527" t="s">
        <v>163</v>
      </c>
      <c r="D1680" s="531" t="s">
        <v>2000</v>
      </c>
    </row>
    <row r="1681" spans="1:4">
      <c r="A1681" s="444"/>
      <c r="B1681" s="444"/>
      <c r="C1681" s="527" t="s">
        <v>163</v>
      </c>
      <c r="D1681" s="531" t="s">
        <v>1787</v>
      </c>
    </row>
    <row r="1682" spans="1:4">
      <c r="A1682" s="444"/>
      <c r="B1682" s="444"/>
      <c r="C1682" s="527" t="s">
        <v>163</v>
      </c>
      <c r="D1682" s="531" t="s">
        <v>1608</v>
      </c>
    </row>
    <row r="1683" spans="1:4">
      <c r="A1683" s="444"/>
      <c r="B1683" s="444"/>
      <c r="C1683" s="527" t="s">
        <v>163</v>
      </c>
      <c r="D1683" s="531" t="s">
        <v>1119</v>
      </c>
    </row>
    <row r="1684" spans="1:4">
      <c r="A1684" s="444"/>
      <c r="B1684" s="444"/>
      <c r="C1684" s="527" t="s">
        <v>163</v>
      </c>
      <c r="D1684" s="531" t="s">
        <v>1993</v>
      </c>
    </row>
    <row r="1685" spans="1:4">
      <c r="A1685" s="444"/>
      <c r="B1685" s="444"/>
      <c r="C1685" s="527" t="s">
        <v>163</v>
      </c>
      <c r="D1685" s="531" t="s">
        <v>2001</v>
      </c>
    </row>
    <row r="1686" spans="1:4">
      <c r="A1686" s="444"/>
      <c r="B1686" s="444"/>
      <c r="C1686" s="527" t="s">
        <v>163</v>
      </c>
      <c r="D1686" s="531" t="s">
        <v>2002</v>
      </c>
    </row>
    <row r="1687" spans="1:4">
      <c r="A1687" s="444"/>
      <c r="B1687" s="444"/>
      <c r="C1687" s="527" t="s">
        <v>163</v>
      </c>
      <c r="D1687" s="531" t="s">
        <v>437</v>
      </c>
    </row>
    <row r="1688" spans="1:4">
      <c r="A1688" s="444"/>
      <c r="B1688" s="444"/>
      <c r="C1688" s="527" t="s">
        <v>163</v>
      </c>
      <c r="D1688" s="531" t="s">
        <v>888</v>
      </c>
    </row>
    <row r="1689" spans="1:4">
      <c r="A1689" s="444"/>
      <c r="B1689" s="444"/>
      <c r="C1689" s="527" t="s">
        <v>163</v>
      </c>
      <c r="D1689" s="531" t="s">
        <v>2003</v>
      </c>
    </row>
    <row r="1690" spans="1:4">
      <c r="A1690" s="444"/>
      <c r="B1690" s="444"/>
      <c r="C1690" s="527" t="s">
        <v>163</v>
      </c>
      <c r="D1690" s="531" t="s">
        <v>2004</v>
      </c>
    </row>
    <row r="1691" spans="1:4">
      <c r="A1691" s="444"/>
      <c r="B1691" s="444"/>
      <c r="C1691" s="527" t="s">
        <v>163</v>
      </c>
      <c r="D1691" s="531" t="s">
        <v>814</v>
      </c>
    </row>
    <row r="1692" spans="1:4">
      <c r="A1692" s="444"/>
      <c r="B1692" s="444"/>
      <c r="C1692" s="527" t="s">
        <v>163</v>
      </c>
      <c r="D1692" s="531" t="s">
        <v>2005</v>
      </c>
    </row>
    <row r="1693" spans="1:4">
      <c r="A1693" s="444"/>
      <c r="B1693" s="444"/>
      <c r="C1693" s="527" t="s">
        <v>163</v>
      </c>
      <c r="D1693" s="531" t="s">
        <v>2006</v>
      </c>
    </row>
    <row r="1694" spans="1:4">
      <c r="A1694" s="444"/>
      <c r="B1694" s="444"/>
      <c r="C1694" s="527" t="s">
        <v>163</v>
      </c>
      <c r="D1694" s="531" t="s">
        <v>1446</v>
      </c>
    </row>
    <row r="1695" spans="1:4">
      <c r="A1695" s="444"/>
      <c r="B1695" s="444"/>
      <c r="C1695" s="527" t="s">
        <v>163</v>
      </c>
      <c r="D1695" s="531" t="s">
        <v>1350</v>
      </c>
    </row>
    <row r="1696" spans="1:4">
      <c r="A1696" s="444"/>
      <c r="B1696" s="444"/>
      <c r="C1696" s="527" t="s">
        <v>163</v>
      </c>
      <c r="D1696" s="531" t="s">
        <v>2007</v>
      </c>
    </row>
    <row r="1697" spans="1:4">
      <c r="A1697" s="444"/>
      <c r="B1697" s="444"/>
      <c r="C1697" s="527" t="s">
        <v>163</v>
      </c>
      <c r="D1697" s="531" t="s">
        <v>1</v>
      </c>
    </row>
    <row r="1698" spans="1:4">
      <c r="A1698" s="444"/>
      <c r="B1698" s="444"/>
      <c r="C1698" s="527" t="s">
        <v>163</v>
      </c>
      <c r="D1698" s="531" t="s">
        <v>2008</v>
      </c>
    </row>
    <row r="1699" spans="1:4">
      <c r="A1699" s="444"/>
      <c r="B1699" s="444"/>
      <c r="C1699" s="527" t="s">
        <v>163</v>
      </c>
      <c r="D1699" s="531" t="s">
        <v>2009</v>
      </c>
    </row>
    <row r="1700" spans="1:4">
      <c r="A1700" s="444"/>
      <c r="B1700" s="444"/>
      <c r="C1700" s="527" t="s">
        <v>163</v>
      </c>
      <c r="D1700" s="531" t="s">
        <v>2010</v>
      </c>
    </row>
    <row r="1701" spans="1:4">
      <c r="A1701" s="444"/>
      <c r="B1701" s="444"/>
      <c r="C1701" s="527" t="s">
        <v>163</v>
      </c>
      <c r="D1701" s="531" t="s">
        <v>2011</v>
      </c>
    </row>
    <row r="1702" spans="1:4">
      <c r="A1702" s="444"/>
      <c r="B1702" s="444"/>
      <c r="C1702" s="527" t="s">
        <v>163</v>
      </c>
      <c r="D1702" s="531" t="s">
        <v>829</v>
      </c>
    </row>
    <row r="1703" spans="1:4">
      <c r="A1703" s="444"/>
      <c r="B1703" s="444"/>
      <c r="C1703" s="527" t="s">
        <v>163</v>
      </c>
      <c r="D1703" s="531" t="s">
        <v>1044</v>
      </c>
    </row>
    <row r="1704" spans="1:4">
      <c r="A1704" s="444"/>
      <c r="B1704" s="444"/>
      <c r="C1704" s="527" t="s">
        <v>163</v>
      </c>
      <c r="D1704" s="531" t="s">
        <v>1791</v>
      </c>
    </row>
    <row r="1705" spans="1:4">
      <c r="A1705" s="444"/>
      <c r="B1705" s="444"/>
      <c r="C1705" s="527" t="s">
        <v>163</v>
      </c>
      <c r="D1705" s="531" t="s">
        <v>608</v>
      </c>
    </row>
    <row r="1706" spans="1:4">
      <c r="A1706" s="444"/>
      <c r="B1706" s="444"/>
      <c r="C1706" s="527" t="s">
        <v>163</v>
      </c>
      <c r="D1706" s="531" t="s">
        <v>2012</v>
      </c>
    </row>
    <row r="1707" spans="1:4">
      <c r="A1707" s="444"/>
      <c r="B1707" s="444"/>
      <c r="C1707" s="527" t="s">
        <v>163</v>
      </c>
      <c r="D1707" s="531" t="s">
        <v>343</v>
      </c>
    </row>
    <row r="1708" spans="1:4">
      <c r="A1708" s="444"/>
      <c r="B1708" s="444"/>
      <c r="C1708" s="527" t="s">
        <v>163</v>
      </c>
      <c r="D1708" s="531" t="s">
        <v>1673</v>
      </c>
    </row>
    <row r="1709" spans="1:4">
      <c r="A1709" s="444"/>
      <c r="B1709" s="444"/>
      <c r="C1709" s="527" t="s">
        <v>703</v>
      </c>
      <c r="D1709" s="531" t="s">
        <v>1929</v>
      </c>
    </row>
    <row r="1710" spans="1:4">
      <c r="A1710" s="444"/>
      <c r="B1710" s="444"/>
      <c r="C1710" s="527" t="s">
        <v>703</v>
      </c>
      <c r="D1710" s="531" t="s">
        <v>33</v>
      </c>
    </row>
    <row r="1711" spans="1:4">
      <c r="A1711" s="444"/>
      <c r="B1711" s="444"/>
      <c r="C1711" s="527" t="s">
        <v>703</v>
      </c>
      <c r="D1711" s="531" t="s">
        <v>2013</v>
      </c>
    </row>
    <row r="1712" spans="1:4">
      <c r="A1712" s="444"/>
      <c r="B1712" s="444"/>
      <c r="C1712" s="527" t="s">
        <v>703</v>
      </c>
      <c r="D1712" s="531" t="s">
        <v>2014</v>
      </c>
    </row>
    <row r="1713" spans="1:4">
      <c r="A1713" s="444"/>
      <c r="B1713" s="444"/>
      <c r="C1713" s="527" t="s">
        <v>703</v>
      </c>
      <c r="D1713" s="531" t="s">
        <v>1713</v>
      </c>
    </row>
    <row r="1714" spans="1:4">
      <c r="A1714" s="444"/>
      <c r="B1714" s="444"/>
      <c r="C1714" s="527" t="s">
        <v>703</v>
      </c>
      <c r="D1714" s="531" t="s">
        <v>198</v>
      </c>
    </row>
    <row r="1715" spans="1:4">
      <c r="A1715" s="444"/>
      <c r="B1715" s="444"/>
      <c r="C1715" s="527" t="s">
        <v>703</v>
      </c>
      <c r="D1715" s="531" t="s">
        <v>2015</v>
      </c>
    </row>
    <row r="1716" spans="1:4">
      <c r="A1716" s="444"/>
      <c r="B1716" s="444"/>
      <c r="C1716" s="527" t="s">
        <v>703</v>
      </c>
      <c r="D1716" s="531" t="s">
        <v>1953</v>
      </c>
    </row>
    <row r="1717" spans="1:4">
      <c r="A1717" s="444"/>
      <c r="B1717" s="444"/>
      <c r="C1717" s="527" t="s">
        <v>703</v>
      </c>
      <c r="D1717" s="531" t="s">
        <v>2016</v>
      </c>
    </row>
    <row r="1718" spans="1:4">
      <c r="A1718" s="444"/>
      <c r="B1718" s="444"/>
      <c r="C1718" s="527" t="s">
        <v>703</v>
      </c>
      <c r="D1718" s="531" t="s">
        <v>2017</v>
      </c>
    </row>
    <row r="1719" spans="1:4">
      <c r="A1719" s="444"/>
      <c r="B1719" s="444"/>
      <c r="C1719" s="527" t="s">
        <v>703</v>
      </c>
      <c r="D1719" s="531" t="s">
        <v>822</v>
      </c>
    </row>
    <row r="1720" spans="1:4">
      <c r="A1720" s="444"/>
      <c r="B1720" s="444"/>
      <c r="C1720" s="527" t="s">
        <v>703</v>
      </c>
      <c r="D1720" s="531" t="s">
        <v>1973</v>
      </c>
    </row>
    <row r="1721" spans="1:4">
      <c r="A1721" s="444"/>
      <c r="B1721" s="444"/>
      <c r="C1721" s="527" t="s">
        <v>703</v>
      </c>
      <c r="D1721" s="531" t="s">
        <v>1850</v>
      </c>
    </row>
    <row r="1722" spans="1:4">
      <c r="A1722" s="444"/>
      <c r="B1722" s="444"/>
      <c r="C1722" s="527" t="s">
        <v>703</v>
      </c>
      <c r="D1722" s="531" t="s">
        <v>1229</v>
      </c>
    </row>
    <row r="1723" spans="1:4">
      <c r="A1723" s="444"/>
      <c r="B1723" s="444"/>
      <c r="C1723" s="527" t="s">
        <v>703</v>
      </c>
      <c r="D1723" s="531" t="s">
        <v>2018</v>
      </c>
    </row>
    <row r="1724" spans="1:4">
      <c r="A1724" s="444"/>
      <c r="B1724" s="444"/>
      <c r="C1724" s="527" t="s">
        <v>703</v>
      </c>
      <c r="D1724" s="531" t="s">
        <v>1565</v>
      </c>
    </row>
    <row r="1725" spans="1:4">
      <c r="A1725" s="444"/>
      <c r="B1725" s="444"/>
      <c r="C1725" s="527" t="s">
        <v>703</v>
      </c>
      <c r="D1725" s="531" t="s">
        <v>710</v>
      </c>
    </row>
    <row r="1726" spans="1:4">
      <c r="A1726" s="444"/>
      <c r="B1726" s="444"/>
      <c r="C1726" s="527" t="s">
        <v>703</v>
      </c>
      <c r="D1726" s="531" t="s">
        <v>1535</v>
      </c>
    </row>
    <row r="1727" spans="1:4">
      <c r="A1727" s="444"/>
      <c r="B1727" s="444"/>
      <c r="C1727" s="527" t="s">
        <v>703</v>
      </c>
      <c r="D1727" s="531" t="s">
        <v>2019</v>
      </c>
    </row>
    <row r="1728" spans="1:4">
      <c r="A1728" s="444"/>
      <c r="B1728" s="444"/>
      <c r="C1728" s="527" t="s">
        <v>703</v>
      </c>
      <c r="D1728" s="531" t="s">
        <v>460</v>
      </c>
    </row>
    <row r="1729" spans="1:4">
      <c r="A1729" s="444"/>
      <c r="B1729" s="444"/>
      <c r="C1729" s="527" t="s">
        <v>703</v>
      </c>
      <c r="D1729" s="531" t="s">
        <v>2020</v>
      </c>
    </row>
    <row r="1730" spans="1:4">
      <c r="A1730" s="444"/>
      <c r="B1730" s="444"/>
      <c r="C1730" s="527" t="s">
        <v>703</v>
      </c>
      <c r="D1730" s="531" t="s">
        <v>310</v>
      </c>
    </row>
    <row r="1731" spans="1:4">
      <c r="A1731" s="444"/>
      <c r="B1731" s="444"/>
      <c r="C1731" s="527" t="s">
        <v>703</v>
      </c>
      <c r="D1731" s="531" t="s">
        <v>1481</v>
      </c>
    </row>
    <row r="1732" spans="1:4">
      <c r="A1732" s="444"/>
      <c r="B1732" s="444"/>
      <c r="C1732" s="527" t="s">
        <v>703</v>
      </c>
      <c r="D1732" s="531" t="s">
        <v>2021</v>
      </c>
    </row>
    <row r="1733" spans="1:4">
      <c r="A1733" s="444"/>
      <c r="B1733" s="444"/>
      <c r="C1733" s="527" t="s">
        <v>703</v>
      </c>
      <c r="D1733" s="531" t="s">
        <v>1765</v>
      </c>
    </row>
    <row r="1734" spans="1:4">
      <c r="A1734" s="444"/>
      <c r="B1734" s="444"/>
      <c r="C1734" s="527" t="s">
        <v>703</v>
      </c>
      <c r="D1734" s="531" t="s">
        <v>131</v>
      </c>
    </row>
    <row r="1735" spans="1:4">
      <c r="A1735" s="444"/>
      <c r="B1735" s="444"/>
      <c r="C1735" s="527" t="s">
        <v>703</v>
      </c>
      <c r="D1735" s="531" t="s">
        <v>1543</v>
      </c>
    </row>
    <row r="1736" spans="1:4">
      <c r="A1736" s="444"/>
      <c r="B1736" s="444"/>
      <c r="C1736" s="527" t="s">
        <v>703</v>
      </c>
      <c r="D1736" s="531" t="s">
        <v>842</v>
      </c>
    </row>
    <row r="1737" spans="1:4">
      <c r="A1737" s="444"/>
      <c r="B1737" s="444"/>
      <c r="C1737" s="527" t="s">
        <v>703</v>
      </c>
      <c r="D1737" s="531" t="s">
        <v>84</v>
      </c>
    </row>
    <row r="1738" spans="1:4">
      <c r="A1738" s="444"/>
      <c r="B1738" s="444"/>
      <c r="C1738" s="527" t="s">
        <v>703</v>
      </c>
      <c r="D1738" s="531" t="s">
        <v>1307</v>
      </c>
    </row>
    <row r="1739" spans="1:4">
      <c r="A1739" s="444"/>
      <c r="B1739" s="444"/>
      <c r="C1739" s="527" t="s">
        <v>703</v>
      </c>
      <c r="D1739" s="531" t="s">
        <v>934</v>
      </c>
    </row>
    <row r="1740" spans="1:4">
      <c r="A1740" s="444"/>
      <c r="B1740" s="444"/>
      <c r="C1740" s="527" t="s">
        <v>703</v>
      </c>
      <c r="D1740" s="531" t="s">
        <v>2022</v>
      </c>
    </row>
    <row r="1741" spans="1:4">
      <c r="A1741" s="444"/>
      <c r="B1741" s="444"/>
      <c r="C1741" s="527" t="s">
        <v>703</v>
      </c>
      <c r="D1741" s="531" t="s">
        <v>150</v>
      </c>
    </row>
    <row r="1742" spans="1:4">
      <c r="A1742" s="444"/>
      <c r="B1742" s="444"/>
      <c r="C1742" s="527" t="s">
        <v>703</v>
      </c>
      <c r="D1742" s="531" t="s">
        <v>1431</v>
      </c>
    </row>
    <row r="1743" spans="1:4">
      <c r="A1743" s="444"/>
      <c r="B1743" s="444"/>
      <c r="C1743" s="527" t="s">
        <v>703</v>
      </c>
      <c r="D1743" s="531" t="s">
        <v>2023</v>
      </c>
    </row>
    <row r="1744" spans="1:4">
      <c r="A1744" s="444"/>
      <c r="B1744" s="444"/>
      <c r="C1744" s="527" t="s">
        <v>703</v>
      </c>
      <c r="D1744" s="531" t="s">
        <v>2024</v>
      </c>
    </row>
    <row r="1745" spans="1:4">
      <c r="A1745" s="444"/>
      <c r="B1745" s="444"/>
      <c r="C1745" s="527" t="s">
        <v>703</v>
      </c>
      <c r="D1745" s="531" t="s">
        <v>2025</v>
      </c>
    </row>
    <row r="1746" spans="1:4">
      <c r="A1746" s="444"/>
      <c r="B1746" s="444"/>
      <c r="C1746" s="527" t="s">
        <v>703</v>
      </c>
      <c r="D1746" s="531" t="s">
        <v>2027</v>
      </c>
    </row>
    <row r="1747" spans="1:4">
      <c r="A1747" s="444"/>
      <c r="B1747" s="444"/>
      <c r="C1747" s="527" t="s">
        <v>703</v>
      </c>
      <c r="D1747" s="531" t="s">
        <v>1757</v>
      </c>
    </row>
    <row r="1748" spans="1:4">
      <c r="A1748" s="444"/>
      <c r="B1748" s="444"/>
      <c r="C1748" s="527" t="s">
        <v>703</v>
      </c>
      <c r="D1748" s="531" t="s">
        <v>1163</v>
      </c>
    </row>
    <row r="1749" spans="1:4" ht="14.25">
      <c r="A1749" s="444"/>
      <c r="B1749" s="444"/>
      <c r="C1749" s="528" t="s">
        <v>703</v>
      </c>
      <c r="D1749" s="532" t="s">
        <v>1415</v>
      </c>
    </row>
  </sheetData>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伊藤 映美</cp:lastModifiedBy>
  <cp:lastPrinted>2024-03-04T10:50:06Z</cp:lastPrinted>
  <dcterms:created xsi:type="dcterms:W3CDTF">2015-06-05T18:19:34Z</dcterms:created>
  <dcterms:modified xsi:type="dcterms:W3CDTF">2024-12-20T05:44:26Z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2024-12-20T05:44:26Z</vt:filetime>
  </property>
</Properties>
</file>